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3900" yWindow="2300" windowWidth="25040" windowHeight="16480" tabRatio="500"/>
  </bookViews>
  <sheets>
    <sheet name="TWIRR" sheetId="1" r:id="rId1"/>
    <sheet name="Watchlist.csv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G24" i="1"/>
  <c r="B53" i="1"/>
  <c r="C25" i="1"/>
  <c r="D25" i="1"/>
  <c r="E25" i="1"/>
  <c r="C26" i="1"/>
  <c r="G25" i="1"/>
  <c r="D26" i="1"/>
  <c r="E26" i="1"/>
  <c r="C27" i="1"/>
  <c r="G26" i="1"/>
  <c r="D27" i="1"/>
  <c r="E27" i="1"/>
  <c r="C28" i="1"/>
  <c r="G27" i="1"/>
  <c r="D28" i="1"/>
  <c r="E28" i="1"/>
  <c r="C29" i="1"/>
  <c r="G28" i="1"/>
  <c r="D29" i="1"/>
  <c r="E29" i="1"/>
  <c r="C30" i="1"/>
  <c r="G29" i="1"/>
  <c r="D30" i="1"/>
  <c r="E30" i="1"/>
  <c r="C31" i="1"/>
  <c r="G30" i="1"/>
  <c r="D31" i="1"/>
  <c r="E31" i="1"/>
  <c r="C32" i="1"/>
  <c r="G31" i="1"/>
  <c r="D32" i="1"/>
  <c r="E32" i="1"/>
  <c r="C33" i="1"/>
  <c r="G32" i="1"/>
  <c r="D33" i="1"/>
  <c r="E33" i="1"/>
  <c r="C34" i="1"/>
  <c r="G33" i="1"/>
  <c r="D34" i="1"/>
  <c r="E34" i="1"/>
  <c r="C35" i="1"/>
  <c r="G34" i="1"/>
  <c r="D35" i="1"/>
  <c r="E35" i="1"/>
  <c r="C36" i="1"/>
  <c r="G35" i="1"/>
  <c r="D36" i="1"/>
  <c r="E36" i="1"/>
  <c r="C37" i="1"/>
  <c r="G36" i="1"/>
  <c r="D37" i="1"/>
  <c r="E37" i="1"/>
  <c r="C38" i="1"/>
  <c r="G37" i="1"/>
  <c r="D38" i="1"/>
  <c r="E38" i="1"/>
  <c r="C39" i="1"/>
  <c r="G38" i="1"/>
  <c r="D39" i="1"/>
  <c r="E39" i="1"/>
  <c r="C40" i="1"/>
  <c r="G39" i="1"/>
  <c r="D40" i="1"/>
  <c r="E40" i="1"/>
  <c r="C41" i="1"/>
  <c r="G40" i="1"/>
  <c r="D41" i="1"/>
  <c r="E41" i="1"/>
  <c r="C42" i="1"/>
  <c r="G41" i="1"/>
  <c r="D42" i="1"/>
  <c r="E42" i="1"/>
  <c r="C43" i="1"/>
  <c r="G42" i="1"/>
  <c r="D43" i="1"/>
  <c r="E43" i="1"/>
  <c r="C44" i="1"/>
  <c r="G43" i="1"/>
  <c r="D44" i="1"/>
  <c r="E44" i="1"/>
  <c r="C45" i="1"/>
  <c r="G44" i="1"/>
  <c r="D45" i="1"/>
  <c r="E45" i="1"/>
  <c r="C46" i="1"/>
  <c r="G45" i="1"/>
  <c r="D46" i="1"/>
  <c r="E46" i="1"/>
  <c r="C47" i="1"/>
  <c r="G46" i="1"/>
  <c r="D47" i="1"/>
  <c r="E47" i="1"/>
  <c r="C48" i="1"/>
  <c r="G47" i="1"/>
  <c r="D48" i="1"/>
  <c r="E48" i="1"/>
  <c r="C49" i="1"/>
  <c r="G48" i="1"/>
  <c r="D49" i="1"/>
  <c r="E49" i="1"/>
  <c r="C50" i="1"/>
  <c r="G49" i="1"/>
  <c r="D50" i="1"/>
  <c r="E50" i="1"/>
  <c r="C51" i="1"/>
  <c r="G50" i="1"/>
  <c r="D51" i="1"/>
  <c r="E51" i="1"/>
  <c r="G51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</calcChain>
</file>

<file path=xl/comments1.xml><?xml version="1.0" encoding="utf-8"?>
<comments xmlns="http://schemas.openxmlformats.org/spreadsheetml/2006/main">
  <authors>
    <author>rick, sal &amp; kai mooney</author>
  </authors>
  <commentList>
    <comment ref="D99" authorId="0">
      <text>
        <r>
          <rPr>
            <b/>
            <sz val="9"/>
            <color indexed="81"/>
            <rFont val="Calibri"/>
            <family val="2"/>
          </rPr>
          <t>rick, sal &amp; kai mooney:</t>
        </r>
        <r>
          <rPr>
            <sz val="9"/>
            <color indexed="81"/>
            <rFont val="Calibri"/>
            <family val="2"/>
          </rPr>
          <t xml:space="preserve">
brokerage
</t>
        </r>
      </text>
    </comment>
  </commentList>
</comments>
</file>

<file path=xl/sharedStrings.xml><?xml version="1.0" encoding="utf-8"?>
<sst xmlns="http://schemas.openxmlformats.org/spreadsheetml/2006/main" count="83" uniqueCount="48">
  <si>
    <t>Time weighted Internal rate of return</t>
  </si>
  <si>
    <t>Date</t>
  </si>
  <si>
    <t>Cash in/out</t>
  </si>
  <si>
    <t>Start shares</t>
  </si>
  <si>
    <t>Shares in/out</t>
  </si>
  <si>
    <t>End shares</t>
  </si>
  <si>
    <t>Account value</t>
  </si>
  <si>
    <t>NAV</t>
  </si>
  <si>
    <t>% Since
Inception</t>
  </si>
  <si>
    <t>AXJO</t>
  </si>
  <si>
    <t>total</t>
  </si>
  <si>
    <t>hidden cells don’t appear in graph, unhide a row each month to include the relevant data. Fields in yellow are the ones to edit as required.</t>
  </si>
  <si>
    <t>WPL</t>
  </si>
  <si>
    <t>low pe</t>
  </si>
  <si>
    <t>WOR</t>
  </si>
  <si>
    <t>SWM</t>
  </si>
  <si>
    <t>SVW</t>
  </si>
  <si>
    <t>RIO</t>
  </si>
  <si>
    <t>ORI</t>
  </si>
  <si>
    <t>NEC</t>
  </si>
  <si>
    <t>MYR</t>
  </si>
  <si>
    <t>MTS</t>
  </si>
  <si>
    <t>JBH</t>
  </si>
  <si>
    <t>IAG</t>
  </si>
  <si>
    <t>FXL</t>
  </si>
  <si>
    <t>FMG</t>
  </si>
  <si>
    <t>DOW</t>
  </si>
  <si>
    <t>CNU</t>
  </si>
  <si>
    <t>CGF</t>
  </si>
  <si>
    <t>AIZ</t>
  </si>
  <si>
    <t>AHE</t>
  </si>
  <si>
    <t xml:space="preserve"> Volume</t>
  </si>
  <si>
    <t xml:space="preserve"> Low($)</t>
  </si>
  <si>
    <t xml:space="preserve"> High($)</t>
  </si>
  <si>
    <t xml:space="preserve"> Open($)</t>
  </si>
  <si>
    <t xml:space="preserve"> Change (%)</t>
  </si>
  <si>
    <t xml:space="preserve"> Change ($)</t>
  </si>
  <si>
    <t xml:space="preserve"> Last($)</t>
  </si>
  <si>
    <t xml:space="preserve"> Offer($)</t>
  </si>
  <si>
    <t xml:space="preserve"> Bid($)</t>
  </si>
  <si>
    <t xml:space="preserve"> Code</t>
  </si>
  <si>
    <t>Name</t>
  </si>
  <si>
    <t>price</t>
  </si>
  <si>
    <t>units</t>
  </si>
  <si>
    <t>cost</t>
  </si>
  <si>
    <t>value</t>
  </si>
  <si>
    <t>Low PE Performance</t>
  </si>
  <si>
    <t>Low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</si>
</sst>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$&quot;#,##0.0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1" applyFont="1" applyFill="1" applyBorder="1" applyAlignment="1">
      <alignment horizontal="left" indent="2"/>
    </xf>
    <xf numFmtId="0" fontId="3" fillId="2" borderId="0" xfId="1" applyFont="1" applyFill="1" applyBorder="1"/>
    <xf numFmtId="0" fontId="3" fillId="0" borderId="0" xfId="1" applyFont="1"/>
    <xf numFmtId="164" fontId="3" fillId="2" borderId="0" xfId="1" applyNumberFormat="1" applyFont="1" applyFill="1" applyBorder="1"/>
    <xf numFmtId="0" fontId="4" fillId="2" borderId="0" xfId="1" applyFont="1" applyFill="1" applyBorder="1"/>
    <xf numFmtId="164" fontId="3" fillId="0" borderId="0" xfId="1" applyNumberFormat="1" applyFont="1"/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3" fillId="2" borderId="0" xfId="1" applyFont="1" applyFill="1"/>
    <xf numFmtId="164" fontId="3" fillId="2" borderId="0" xfId="1" applyNumberFormat="1" applyFont="1" applyFill="1"/>
    <xf numFmtId="14" fontId="7" fillId="0" borderId="0" xfId="1" applyNumberFormat="1" applyFont="1" applyAlignment="1">
      <alignment horizontal="left" vertical="top" wrapText="1"/>
    </xf>
    <xf numFmtId="165" fontId="7" fillId="0" borderId="0" xfId="1" applyNumberFormat="1" applyFont="1" applyAlignment="1">
      <alignment horizontal="left" vertical="top" wrapText="1"/>
    </xf>
    <xf numFmtId="2" fontId="8" fillId="0" borderId="0" xfId="1" applyNumberFormat="1" applyFont="1" applyAlignment="1">
      <alignment horizontal="left" vertical="top"/>
    </xf>
    <xf numFmtId="4" fontId="7" fillId="0" borderId="0" xfId="1" applyNumberFormat="1" applyFont="1" applyAlignment="1">
      <alignment horizontal="left" vertical="top" wrapText="1"/>
    </xf>
    <xf numFmtId="10" fontId="8" fillId="0" borderId="0" xfId="1" applyNumberFormat="1" applyFont="1" applyAlignment="1">
      <alignment horizontal="left" vertical="top"/>
    </xf>
    <xf numFmtId="4" fontId="8" fillId="0" borderId="0" xfId="1" applyNumberFormat="1" applyFont="1" applyAlignment="1">
      <alignment horizontal="left" vertical="top"/>
    </xf>
    <xf numFmtId="165" fontId="3" fillId="2" borderId="0" xfId="1" applyNumberFormat="1" applyFont="1" applyFill="1"/>
    <xf numFmtId="4" fontId="6" fillId="0" borderId="0" xfId="1" applyNumberFormat="1" applyFont="1" applyAlignment="1">
      <alignment horizontal="left" vertical="top"/>
    </xf>
    <xf numFmtId="4" fontId="5" fillId="0" borderId="0" xfId="1" applyNumberFormat="1" applyFont="1" applyAlignment="1">
      <alignment horizontal="left" vertical="top" wrapText="1"/>
    </xf>
    <xf numFmtId="165" fontId="5" fillId="0" borderId="0" xfId="1" applyNumberFormat="1" applyFont="1" applyAlignment="1">
      <alignment horizontal="left" vertical="top" wrapText="1"/>
    </xf>
    <xf numFmtId="0" fontId="8" fillId="0" borderId="0" xfId="1" applyNumberFormat="1" applyFont="1" applyAlignment="1">
      <alignment horizontal="left" vertical="top"/>
    </xf>
    <xf numFmtId="10" fontId="3" fillId="0" borderId="0" xfId="1" applyNumberFormat="1" applyFont="1"/>
    <xf numFmtId="165" fontId="3" fillId="0" borderId="0" xfId="1" applyNumberFormat="1" applyFont="1"/>
    <xf numFmtId="2" fontId="3" fillId="2" borderId="0" xfId="1" applyNumberFormat="1" applyFont="1" applyFill="1"/>
    <xf numFmtId="10" fontId="3" fillId="2" borderId="0" xfId="1" applyNumberFormat="1" applyFont="1" applyFill="1"/>
    <xf numFmtId="14" fontId="7" fillId="2" borderId="0" xfId="1" applyNumberFormat="1" applyFont="1" applyFill="1" applyAlignment="1">
      <alignment horizontal="left" vertical="top" wrapText="1"/>
    </xf>
    <xf numFmtId="165" fontId="7" fillId="2" borderId="0" xfId="1" applyNumberFormat="1" applyFont="1" applyFill="1" applyAlignment="1">
      <alignment horizontal="left" vertical="top" wrapText="1"/>
    </xf>
    <xf numFmtId="2" fontId="8" fillId="2" borderId="0" xfId="1" applyNumberFormat="1" applyFont="1" applyFill="1" applyAlignment="1">
      <alignment horizontal="left" vertical="top"/>
    </xf>
    <xf numFmtId="4" fontId="7" fillId="2" borderId="0" xfId="1" applyNumberFormat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 wrapText="1"/>
    </xf>
    <xf numFmtId="10" fontId="8" fillId="2" borderId="0" xfId="1" applyNumberFormat="1" applyFont="1" applyFill="1" applyAlignment="1">
      <alignment horizontal="left" vertical="top"/>
    </xf>
    <xf numFmtId="165" fontId="8" fillId="2" borderId="0" xfId="1" applyNumberFormat="1" applyFont="1" applyFill="1" applyAlignment="1">
      <alignment horizontal="left" vertical="top"/>
    </xf>
    <xf numFmtId="4" fontId="8" fillId="2" borderId="0" xfId="1" applyNumberFormat="1" applyFont="1" applyFill="1" applyAlignment="1">
      <alignment horizontal="left" vertical="top"/>
    </xf>
    <xf numFmtId="164" fontId="7" fillId="2" borderId="0" xfId="1" applyNumberFormat="1" applyFont="1" applyFill="1" applyAlignment="1">
      <alignment horizontal="left" vertical="top" wrapText="1"/>
    </xf>
    <xf numFmtId="165" fontId="6" fillId="2" borderId="0" xfId="1" applyNumberFormat="1" applyFont="1" applyFill="1" applyAlignment="1">
      <alignment horizontal="left" vertical="top"/>
    </xf>
    <xf numFmtId="4" fontId="6" fillId="2" borderId="0" xfId="1" applyNumberFormat="1" applyFont="1" applyFill="1" applyAlignment="1">
      <alignment horizontal="left" vertical="top"/>
    </xf>
    <xf numFmtId="4" fontId="5" fillId="2" borderId="0" xfId="1" applyNumberFormat="1" applyFont="1" applyFill="1" applyAlignment="1">
      <alignment horizontal="left" vertical="top" wrapText="1"/>
    </xf>
    <xf numFmtId="165" fontId="5" fillId="2" borderId="0" xfId="1" applyNumberFormat="1" applyFont="1" applyFill="1" applyAlignment="1">
      <alignment horizontal="left" vertical="top" wrapText="1"/>
    </xf>
    <xf numFmtId="0" fontId="8" fillId="2" borderId="0" xfId="1" applyNumberFormat="1" applyFont="1" applyFill="1" applyAlignment="1">
      <alignment horizontal="left" vertical="top"/>
    </xf>
    <xf numFmtId="0" fontId="5" fillId="2" borderId="0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left" vertical="top" wrapText="1"/>
    </xf>
    <xf numFmtId="10" fontId="8" fillId="2" borderId="0" xfId="1" applyNumberFormat="1" applyFont="1" applyFill="1" applyBorder="1" applyAlignment="1">
      <alignment horizontal="left" vertical="top"/>
    </xf>
    <xf numFmtId="0" fontId="3" fillId="0" borderId="0" xfId="1" applyFont="1" applyBorder="1"/>
    <xf numFmtId="14" fontId="5" fillId="0" borderId="0" xfId="1" applyNumberFormat="1" applyFont="1" applyAlignment="1">
      <alignment horizontal="left" vertical="top" wrapText="1"/>
    </xf>
    <xf numFmtId="2" fontId="6" fillId="0" borderId="0" xfId="1" applyNumberFormat="1" applyFont="1" applyAlignment="1">
      <alignment horizontal="left" vertical="top"/>
    </xf>
    <xf numFmtId="10" fontId="6" fillId="0" borderId="0" xfId="1" applyNumberFormat="1" applyFont="1" applyAlignment="1">
      <alignment horizontal="left" vertical="top"/>
    </xf>
    <xf numFmtId="0" fontId="4" fillId="0" borderId="0" xfId="1" applyFont="1"/>
    <xf numFmtId="0" fontId="4" fillId="2" borderId="0" xfId="1" applyFont="1" applyFill="1"/>
    <xf numFmtId="164" fontId="4" fillId="2" borderId="0" xfId="1" applyNumberFormat="1" applyFont="1" applyFill="1"/>
    <xf numFmtId="0" fontId="6" fillId="0" borderId="0" xfId="1" applyNumberFormat="1" applyFont="1" applyAlignment="1">
      <alignment horizontal="left" vertical="top"/>
    </xf>
    <xf numFmtId="10" fontId="8" fillId="3" borderId="0" xfId="1" applyNumberFormat="1" applyFont="1" applyFill="1" applyAlignment="1">
      <alignment horizontal="left" vertical="top"/>
    </xf>
    <xf numFmtId="10" fontId="6" fillId="3" borderId="0" xfId="1" applyNumberFormat="1" applyFont="1" applyFill="1" applyAlignment="1">
      <alignment horizontal="left" vertical="top"/>
    </xf>
    <xf numFmtId="165" fontId="7" fillId="3" borderId="0" xfId="1" applyNumberFormat="1" applyFont="1" applyFill="1" applyAlignment="1">
      <alignment horizontal="left" vertical="top" wrapText="1"/>
    </xf>
    <xf numFmtId="165" fontId="8" fillId="3" borderId="0" xfId="1" applyNumberFormat="1" applyFont="1" applyFill="1" applyAlignment="1">
      <alignment horizontal="left" vertical="top"/>
    </xf>
    <xf numFmtId="165" fontId="6" fillId="3" borderId="0" xfId="1" applyNumberFormat="1" applyFont="1" applyFill="1" applyAlignment="1">
      <alignment horizontal="left" vertical="top"/>
    </xf>
    <xf numFmtId="4" fontId="7" fillId="2" borderId="0" xfId="1" applyNumberFormat="1" applyFont="1" applyFill="1" applyAlignment="1">
      <alignment horizontal="center" vertical="top" wrapText="1"/>
    </xf>
    <xf numFmtId="0" fontId="12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4" fontId="5" fillId="2" borderId="0" xfId="1" applyNumberFormat="1" applyFont="1" applyFill="1" applyAlignment="1">
      <alignment horizontal="center" vertical="top" wrapText="1"/>
    </xf>
    <xf numFmtId="0" fontId="3" fillId="2" borderId="0" xfId="1" applyFont="1" applyFill="1" applyAlignment="1">
      <alignment horizontal="center"/>
    </xf>
    <xf numFmtId="14" fontId="5" fillId="2" borderId="0" xfId="1" applyNumberFormat="1" applyFont="1" applyFill="1" applyAlignment="1">
      <alignment horizontal="center" vertical="top" wrapText="1"/>
    </xf>
    <xf numFmtId="165" fontId="6" fillId="2" borderId="0" xfId="1" applyNumberFormat="1" applyFont="1" applyFill="1" applyAlignment="1">
      <alignment horizontal="center" vertical="top"/>
    </xf>
    <xf numFmtId="4" fontId="6" fillId="2" borderId="0" xfId="1" applyNumberFormat="1" applyFont="1" applyFill="1" applyAlignment="1">
      <alignment horizontal="center" vertical="top"/>
    </xf>
    <xf numFmtId="0" fontId="6" fillId="2" borderId="0" xfId="1" applyNumberFormat="1" applyFont="1" applyFill="1" applyAlignment="1">
      <alignment horizontal="center" vertical="top"/>
    </xf>
    <xf numFmtId="165" fontId="3" fillId="2" borderId="0" xfId="1" applyNumberFormat="1" applyFont="1" applyFill="1" applyAlignment="1">
      <alignment horizontal="center"/>
    </xf>
    <xf numFmtId="3" fontId="13" fillId="2" borderId="0" xfId="1" applyNumberFormat="1" applyFont="1" applyFill="1" applyAlignment="1">
      <alignment horizontal="center" vertical="top"/>
    </xf>
  </cellXfs>
  <cellStyles count="20"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TWIRR!$H$22</c:f>
              <c:strCache>
                <c:ptCount val="1"/>
                <c:pt idx="0">
                  <c:v>Low PE</c:v>
                </c:pt>
              </c:strCache>
            </c:strRef>
          </c:tx>
          <c:marker>
            <c:symbol val="none"/>
          </c:marker>
          <c:val>
            <c:numRef>
              <c:f>TWIRR!$H$24:$H$51</c:f>
              <c:numCache>
                <c:formatCode>0.00%</c:formatCode>
                <c:ptCount val="1"/>
                <c:pt idx="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339448"/>
        <c:axId val="-2130336296"/>
      </c:lineChart>
      <c:lineChart>
        <c:grouping val="stacked"/>
        <c:varyColors val="0"/>
        <c:ser>
          <c:idx val="1"/>
          <c:order val="1"/>
          <c:tx>
            <c:strRef>
              <c:f>TWIRR!$I$23</c:f>
              <c:strCache>
                <c:ptCount val="1"/>
                <c:pt idx="0">
                  <c:v>AXJO</c:v>
                </c:pt>
              </c:strCache>
            </c:strRef>
          </c:tx>
          <c:marker>
            <c:symbol val="none"/>
          </c:marker>
          <c:val>
            <c:numRef>
              <c:f>TWIRR!$I$24:$I$51</c:f>
              <c:numCache>
                <c:formatCode>0.00%</c:formatCode>
                <c:ptCount val="1"/>
                <c:pt idx="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327912"/>
        <c:axId val="-2130331064"/>
      </c:lineChart>
      <c:catAx>
        <c:axId val="-2130339448"/>
        <c:scaling>
          <c:orientation val="minMax"/>
        </c:scaling>
        <c:delete val="0"/>
        <c:axPos val="b"/>
        <c:numFmt formatCode="d/mm/yy" sourceLinked="0"/>
        <c:majorTickMark val="none"/>
        <c:minorTickMark val="none"/>
        <c:tickLblPos val="nextTo"/>
        <c:spPr>
          <a:ln w="25400"/>
        </c:spPr>
        <c:crossAx val="-2130336296"/>
        <c:crossesAt val="0.0"/>
        <c:auto val="1"/>
        <c:lblAlgn val="ctr"/>
        <c:lblOffset val="100"/>
        <c:noMultiLvlLbl val="0"/>
      </c:catAx>
      <c:valAx>
        <c:axId val="-2130336296"/>
        <c:scaling>
          <c:orientation val="minMax"/>
          <c:max val="0.1"/>
          <c:min val="-0.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  <a:r>
                  <a:rPr lang="en-US" baseline="0"/>
                  <a:t> gain or loss</a:t>
                </a: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crossAx val="-2130339448"/>
        <c:crosses val="autoZero"/>
        <c:crossBetween val="between"/>
      </c:valAx>
      <c:valAx>
        <c:axId val="-2130331064"/>
        <c:scaling>
          <c:orientation val="minMax"/>
          <c:max val="0.1"/>
          <c:min val="-0.1"/>
        </c:scaling>
        <c:delete val="0"/>
        <c:axPos val="r"/>
        <c:numFmt formatCode="0.00%" sourceLinked="1"/>
        <c:majorTickMark val="out"/>
        <c:minorTickMark val="none"/>
        <c:tickLblPos val="nextTo"/>
        <c:crossAx val="-2130327912"/>
        <c:crosses val="max"/>
        <c:crossBetween val="between"/>
      </c:valAx>
      <c:catAx>
        <c:axId val="-2130327912"/>
        <c:scaling>
          <c:orientation val="minMax"/>
        </c:scaling>
        <c:delete val="1"/>
        <c:axPos val="b"/>
        <c:majorTickMark val="out"/>
        <c:minorTickMark val="none"/>
        <c:tickLblPos val="nextTo"/>
        <c:crossAx val="-2130331064"/>
        <c:crossesAt val="0.0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287020</xdr:colOff>
      <xdr:row>2</xdr:row>
      <xdr:rowOff>20320</xdr:rowOff>
    </xdr:from>
    <xdr:to>
      <xdr:col>13</xdr:col>
      <xdr:colOff>487680</xdr:colOff>
      <xdr:row>20</xdr:row>
      <xdr:rowOff>1798320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"/>
  <sheetViews>
    <sheetView tabSelected="1" topLeftCell="A5" zoomScale="125" zoomScaleNormal="125" zoomScalePageLayoutView="125" workbookViewId="0">
      <selection activeCell="K24" sqref="K24"/>
    </sheetView>
  </sheetViews>
  <sheetFormatPr baseColWidth="10" defaultColWidth="9.1640625" defaultRowHeight="13" x14ac:dyDescent="0"/>
  <cols>
    <col min="1" max="1" width="12.83203125" style="3" customWidth="1"/>
    <col min="2" max="2" width="12" style="3" customWidth="1"/>
    <col min="3" max="3" width="12.83203125" style="3" customWidth="1"/>
    <col min="4" max="4" width="15.33203125" style="3" customWidth="1"/>
    <col min="5" max="5" width="9.5" style="3" customWidth="1"/>
    <col min="6" max="6" width="12.1640625" style="3" customWidth="1"/>
    <col min="7" max="7" width="10.5" style="3" bestFit="1" customWidth="1"/>
    <col min="8" max="8" width="11.5" style="3" bestFit="1" customWidth="1"/>
    <col min="9" max="9" width="11.33203125" style="3" bestFit="1" customWidth="1"/>
    <col min="10" max="10" width="9.33203125" style="3" customWidth="1"/>
    <col min="11" max="12" width="9.1640625" style="3"/>
    <col min="13" max="13" width="11.5" style="3" bestFit="1" customWidth="1"/>
    <col min="14" max="14" width="13.83203125" style="3" bestFit="1" customWidth="1"/>
    <col min="15" max="15" width="11.33203125" style="6" bestFit="1" customWidth="1"/>
    <col min="16" max="18" width="11.33203125" style="6" customWidth="1"/>
    <col min="19" max="19" width="10.1640625" style="3" customWidth="1"/>
    <col min="20" max="16384" width="9.1640625" style="3"/>
  </cols>
  <sheetData>
    <row r="1" spans="1:19" ht="23">
      <c r="A1" s="1" t="s">
        <v>46</v>
      </c>
      <c r="B1" s="2"/>
      <c r="C1" s="2"/>
      <c r="D1" s="2"/>
      <c r="E1" s="2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"/>
      <c r="P4" s="4"/>
      <c r="Q4" s="4"/>
      <c r="R4" s="4"/>
      <c r="S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"/>
      <c r="P5" s="4"/>
      <c r="Q5" s="4"/>
      <c r="R5" s="4"/>
      <c r="S5" s="2"/>
    </row>
    <row r="6" spans="1: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4"/>
      <c r="R6" s="4"/>
      <c r="S6" s="2"/>
    </row>
    <row r="7" spans="1:19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4"/>
      <c r="P7" s="4"/>
      <c r="Q7" s="4"/>
      <c r="R7" s="4"/>
      <c r="S7" s="2"/>
    </row>
    <row r="8" spans="1:19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/>
      <c r="P8" s="4"/>
      <c r="Q8" s="4"/>
      <c r="R8" s="4"/>
      <c r="S8" s="2"/>
    </row>
    <row r="9" spans="1:1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4"/>
      <c r="P9" s="4"/>
      <c r="Q9" s="4"/>
      <c r="R9" s="4"/>
      <c r="S9" s="2"/>
    </row>
    <row r="10" spans="1:1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  <c r="Q10" s="4"/>
      <c r="R10" s="4"/>
      <c r="S10" s="2"/>
    </row>
    <row r="11" spans="1:19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/>
      <c r="P11" s="4"/>
      <c r="Q11" s="4"/>
      <c r="R11" s="4"/>
      <c r="S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4"/>
      <c r="R12" s="4"/>
      <c r="S12" s="2"/>
    </row>
    <row r="13" spans="1:19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  <c r="P13" s="4"/>
      <c r="Q13" s="4"/>
      <c r="R13" s="4"/>
      <c r="S13" s="2"/>
    </row>
    <row r="14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/>
      <c r="P14" s="4"/>
      <c r="Q14" s="4"/>
      <c r="R14" s="4"/>
      <c r="S14" s="2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/>
      <c r="P15" s="4"/>
      <c r="Q15" s="4"/>
      <c r="R15" s="4"/>
      <c r="S15" s="2"/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/>
      <c r="P16" s="4"/>
      <c r="Q16" s="4"/>
      <c r="R16" s="4"/>
      <c r="S16" s="2"/>
    </row>
    <row r="17" spans="1:2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/>
      <c r="P17" s="4"/>
      <c r="Q17" s="4"/>
      <c r="R17" s="4"/>
      <c r="S17" s="2"/>
    </row>
    <row r="18" spans="1:2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/>
      <c r="P18" s="4"/>
      <c r="Q18" s="4"/>
      <c r="R18" s="4"/>
      <c r="S18" s="2"/>
    </row>
    <row r="19" spans="1:2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/>
      <c r="P19" s="4"/>
      <c r="Q19" s="4"/>
      <c r="R19" s="4"/>
      <c r="S19" s="2"/>
    </row>
    <row r="20" spans="1:2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/>
      <c r="P20" s="4"/>
      <c r="Q20" s="4"/>
      <c r="R20" s="4"/>
      <c r="S20" s="2"/>
    </row>
    <row r="21" spans="1:22" ht="14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4"/>
      <c r="Q21" s="4"/>
      <c r="R21" s="4"/>
      <c r="S21" s="2"/>
    </row>
    <row r="22" spans="1:22">
      <c r="A22" s="2"/>
      <c r="B22" s="2"/>
      <c r="C22" s="2"/>
      <c r="D22" s="2"/>
      <c r="E22" s="2"/>
      <c r="F22" s="2"/>
      <c r="G22" s="2"/>
      <c r="H22" s="5" t="s">
        <v>47</v>
      </c>
      <c r="I22" s="2"/>
      <c r="J22" s="11"/>
      <c r="K22" s="11"/>
      <c r="L22" s="11"/>
      <c r="M22" s="2"/>
      <c r="N22" s="2"/>
      <c r="O22" s="4"/>
      <c r="P22" s="4"/>
    </row>
    <row r="23" spans="1:22" ht="24">
      <c r="A23" s="7" t="s">
        <v>1</v>
      </c>
      <c r="B23" s="8" t="s">
        <v>2</v>
      </c>
      <c r="C23" s="8" t="s">
        <v>3</v>
      </c>
      <c r="D23" s="8" t="s">
        <v>4</v>
      </c>
      <c r="E23" s="8" t="s">
        <v>5</v>
      </c>
      <c r="F23" s="8" t="s">
        <v>6</v>
      </c>
      <c r="G23" s="8" t="s">
        <v>7</v>
      </c>
      <c r="H23" s="9" t="s">
        <v>8</v>
      </c>
      <c r="I23" s="10" t="s">
        <v>9</v>
      </c>
      <c r="J23" s="11"/>
      <c r="K23" s="11"/>
      <c r="L23" s="11"/>
      <c r="M23" s="11"/>
      <c r="N23" s="11"/>
      <c r="O23" s="12"/>
      <c r="P23" s="12"/>
      <c r="Q23" s="12"/>
      <c r="R23" s="12"/>
      <c r="S23" s="11"/>
      <c r="T23" s="11"/>
      <c r="U23" s="11"/>
      <c r="V23" s="11"/>
    </row>
    <row r="24" spans="1:22">
      <c r="A24" s="13">
        <v>42049</v>
      </c>
      <c r="B24" s="55">
        <v>180261.94500000001</v>
      </c>
      <c r="C24" s="15">
        <v>0</v>
      </c>
      <c r="D24" s="15">
        <v>100000</v>
      </c>
      <c r="E24" s="16">
        <v>100000</v>
      </c>
      <c r="F24" s="55">
        <v>179901.94500000001</v>
      </c>
      <c r="G24" s="14">
        <f t="shared" ref="G24:G51" si="0">F24/E24</f>
        <v>1.7990194500000001</v>
      </c>
      <c r="H24" s="17">
        <f t="shared" ref="H24:H51" si="1">(G24/G$24)-1</f>
        <v>0</v>
      </c>
      <c r="I24" s="53">
        <v>0</v>
      </c>
      <c r="J24" s="11"/>
      <c r="K24" s="11"/>
      <c r="L24" s="11"/>
      <c r="M24" s="11"/>
      <c r="N24" s="11"/>
      <c r="O24" s="12"/>
      <c r="P24" s="12"/>
      <c r="Q24" s="12"/>
      <c r="R24" s="12"/>
      <c r="S24" s="11"/>
      <c r="T24" s="11"/>
      <c r="U24" s="11"/>
      <c r="V24" s="11"/>
    </row>
    <row r="25" spans="1:22" hidden="1">
      <c r="A25" s="13">
        <v>42077</v>
      </c>
      <c r="B25" s="56"/>
      <c r="C25" s="18">
        <f t="shared" ref="C25:C51" si="2">E24</f>
        <v>100000</v>
      </c>
      <c r="D25" s="15">
        <f>B25/G24</f>
        <v>0</v>
      </c>
      <c r="E25" s="16">
        <f>C25+D25</f>
        <v>100000</v>
      </c>
      <c r="F25" s="55"/>
      <c r="G25" s="14">
        <f t="shared" si="0"/>
        <v>0</v>
      </c>
      <c r="H25" s="17">
        <f t="shared" si="1"/>
        <v>-1</v>
      </c>
      <c r="I25" s="53"/>
      <c r="J25" s="11"/>
      <c r="K25" s="11"/>
      <c r="L25" s="11"/>
      <c r="M25" s="19"/>
      <c r="N25" s="11"/>
      <c r="O25" s="12"/>
      <c r="P25" s="12"/>
      <c r="Q25" s="12"/>
      <c r="R25" s="12"/>
      <c r="S25" s="11"/>
      <c r="T25" s="11"/>
      <c r="U25" s="11"/>
      <c r="V25" s="11"/>
    </row>
    <row r="26" spans="1:22" hidden="1">
      <c r="A26" s="13">
        <v>42108</v>
      </c>
      <c r="B26" s="56"/>
      <c r="C26" s="18">
        <f t="shared" si="2"/>
        <v>100000</v>
      </c>
      <c r="D26" s="15" t="e">
        <f>B26/G25</f>
        <v>#DIV/0!</v>
      </c>
      <c r="E26" s="16" t="e">
        <f>C26+D26</f>
        <v>#DIV/0!</v>
      </c>
      <c r="F26" s="56"/>
      <c r="G26" s="14" t="e">
        <f t="shared" si="0"/>
        <v>#DIV/0!</v>
      </c>
      <c r="H26" s="17" t="e">
        <f t="shared" si="1"/>
        <v>#DIV/0!</v>
      </c>
      <c r="I26" s="53"/>
      <c r="J26" s="11"/>
      <c r="K26" s="11"/>
      <c r="L26" s="11"/>
      <c r="M26" s="11"/>
      <c r="N26" s="11"/>
      <c r="O26" s="12"/>
      <c r="P26" s="12"/>
      <c r="Q26" s="12"/>
      <c r="R26" s="12"/>
      <c r="S26" s="11"/>
      <c r="T26" s="11"/>
      <c r="U26" s="11"/>
      <c r="V26" s="11"/>
    </row>
    <row r="27" spans="1:22" hidden="1">
      <c r="A27" s="13">
        <v>42138</v>
      </c>
      <c r="B27" s="56"/>
      <c r="C27" s="18" t="e">
        <f t="shared" si="2"/>
        <v>#DIV/0!</v>
      </c>
      <c r="D27" s="15" t="e">
        <f>B27/G26</f>
        <v>#DIV/0!</v>
      </c>
      <c r="E27" s="16" t="e">
        <f>C27+D27</f>
        <v>#DIV/0!</v>
      </c>
      <c r="F27" s="56"/>
      <c r="G27" s="14" t="e">
        <f t="shared" si="0"/>
        <v>#DIV/0!</v>
      </c>
      <c r="H27" s="17" t="e">
        <f t="shared" si="1"/>
        <v>#DIV/0!</v>
      </c>
      <c r="I27" s="53"/>
      <c r="J27" s="11"/>
      <c r="K27" s="11"/>
      <c r="L27" s="11"/>
      <c r="M27" s="11"/>
      <c r="N27" s="11"/>
      <c r="O27" s="12"/>
      <c r="P27" s="12"/>
      <c r="Q27" s="12"/>
      <c r="R27" s="12"/>
      <c r="S27" s="11"/>
      <c r="T27" s="11"/>
      <c r="U27" s="11"/>
      <c r="V27" s="11"/>
    </row>
    <row r="28" spans="1:22" s="49" customFormat="1" hidden="1">
      <c r="A28" s="13">
        <v>42169</v>
      </c>
      <c r="B28" s="57"/>
      <c r="C28" s="20" t="e">
        <f t="shared" si="2"/>
        <v>#DIV/0!</v>
      </c>
      <c r="D28" s="47" t="e">
        <f>B28/G27</f>
        <v>#DIV/0!</v>
      </c>
      <c r="E28" s="21" t="e">
        <f>C28+D28</f>
        <v>#DIV/0!</v>
      </c>
      <c r="F28" s="57"/>
      <c r="G28" s="22" t="e">
        <f t="shared" si="0"/>
        <v>#DIV/0!</v>
      </c>
      <c r="H28" s="48" t="e">
        <f t="shared" si="1"/>
        <v>#DIV/0!</v>
      </c>
      <c r="I28" s="54"/>
      <c r="J28" s="50"/>
      <c r="K28" s="50"/>
      <c r="L28" s="50"/>
      <c r="M28" s="50"/>
      <c r="N28" s="50"/>
      <c r="O28" s="51"/>
      <c r="P28" s="51"/>
      <c r="Q28" s="51"/>
      <c r="R28" s="51"/>
      <c r="S28" s="50"/>
      <c r="T28" s="50"/>
      <c r="U28" s="50"/>
      <c r="V28" s="50"/>
    </row>
    <row r="29" spans="1:22" hidden="1">
      <c r="A29" s="13">
        <v>42199</v>
      </c>
      <c r="B29" s="56"/>
      <c r="C29" s="18" t="e">
        <f t="shared" si="2"/>
        <v>#DIV/0!</v>
      </c>
      <c r="D29" s="15" t="e">
        <f>B29/G28</f>
        <v>#DIV/0!</v>
      </c>
      <c r="E29" s="16" t="e">
        <f>C29+D29</f>
        <v>#DIV/0!</v>
      </c>
      <c r="F29" s="56"/>
      <c r="G29" s="14" t="e">
        <f t="shared" si="0"/>
        <v>#DIV/0!</v>
      </c>
      <c r="H29" s="17" t="e">
        <f t="shared" si="1"/>
        <v>#DIV/0!</v>
      </c>
      <c r="I29" s="53"/>
      <c r="J29" s="11"/>
      <c r="K29" s="11"/>
      <c r="L29" s="11"/>
      <c r="M29" s="11"/>
      <c r="N29" s="11"/>
      <c r="O29" s="12"/>
      <c r="P29" s="12"/>
      <c r="Q29" s="12"/>
      <c r="R29" s="12"/>
      <c r="S29" s="11"/>
      <c r="T29" s="11"/>
      <c r="U29" s="11"/>
      <c r="V29" s="11"/>
    </row>
    <row r="30" spans="1:22" hidden="1">
      <c r="A30" s="13">
        <v>42064</v>
      </c>
      <c r="B30" s="56"/>
      <c r="C30" s="18" t="e">
        <f t="shared" si="2"/>
        <v>#DIV/0!</v>
      </c>
      <c r="D30" s="15" t="e">
        <f>(B30+#REF!)/G29</f>
        <v>#REF!</v>
      </c>
      <c r="E30" s="16" t="e">
        <f>C30+D30</f>
        <v>#DIV/0!</v>
      </c>
      <c r="F30" s="56"/>
      <c r="G30" s="14" t="e">
        <f t="shared" si="0"/>
        <v>#DIV/0!</v>
      </c>
      <c r="H30" s="17" t="e">
        <f t="shared" si="1"/>
        <v>#DIV/0!</v>
      </c>
      <c r="I30" s="53"/>
      <c r="J30" s="11"/>
      <c r="K30" s="11"/>
      <c r="L30" s="11"/>
      <c r="M30" s="11"/>
      <c r="N30" s="11"/>
      <c r="O30" s="12"/>
      <c r="P30" s="12"/>
      <c r="Q30" s="12"/>
      <c r="R30" s="12"/>
      <c r="S30" s="11"/>
      <c r="T30" s="11"/>
      <c r="U30" s="11"/>
      <c r="V30" s="11"/>
    </row>
    <row r="31" spans="1:22" hidden="1">
      <c r="A31" s="13">
        <v>42095</v>
      </c>
      <c r="B31" s="56"/>
      <c r="C31" s="18" t="e">
        <f t="shared" si="2"/>
        <v>#DIV/0!</v>
      </c>
      <c r="D31" s="23" t="e">
        <f>(B31+#REF!)/G30</f>
        <v>#REF!</v>
      </c>
      <c r="E31" s="16" t="e">
        <f>C31+D31</f>
        <v>#DIV/0!</v>
      </c>
      <c r="F31" s="56"/>
      <c r="G31" s="14" t="e">
        <f t="shared" si="0"/>
        <v>#DIV/0!</v>
      </c>
      <c r="H31" s="17" t="e">
        <f t="shared" si="1"/>
        <v>#DIV/0!</v>
      </c>
      <c r="I31" s="53"/>
      <c r="J31" s="11"/>
      <c r="K31" s="11"/>
      <c r="L31" s="11"/>
      <c r="M31" s="11"/>
      <c r="N31" s="11"/>
      <c r="O31" s="12"/>
      <c r="P31" s="12"/>
      <c r="Q31" s="12"/>
      <c r="R31" s="12"/>
      <c r="S31" s="11"/>
      <c r="T31" s="11"/>
      <c r="U31" s="11"/>
      <c r="V31" s="11"/>
    </row>
    <row r="32" spans="1:22" hidden="1">
      <c r="A32" s="13">
        <v>42125</v>
      </c>
      <c r="B32" s="56"/>
      <c r="C32" s="18" t="e">
        <f t="shared" si="2"/>
        <v>#DIV/0!</v>
      </c>
      <c r="D32" s="23" t="e">
        <f>(B32+#REF!)/G31</f>
        <v>#REF!</v>
      </c>
      <c r="E32" s="16" t="e">
        <f>C32+D32</f>
        <v>#DIV/0!</v>
      </c>
      <c r="F32" s="56"/>
      <c r="G32" s="14" t="e">
        <f t="shared" si="0"/>
        <v>#DIV/0!</v>
      </c>
      <c r="H32" s="17" t="e">
        <f t="shared" si="1"/>
        <v>#DIV/0!</v>
      </c>
      <c r="I32" s="53"/>
      <c r="J32" s="11"/>
      <c r="K32" s="11"/>
      <c r="L32" s="11"/>
      <c r="M32" s="11"/>
      <c r="N32" s="11"/>
      <c r="O32" s="12"/>
      <c r="P32" s="12"/>
      <c r="Q32" s="12"/>
      <c r="R32" s="12"/>
      <c r="S32" s="11"/>
      <c r="T32" s="11"/>
      <c r="U32" s="11"/>
      <c r="V32" s="11"/>
    </row>
    <row r="33" spans="1:22" s="49" customFormat="1" hidden="1">
      <c r="A33" s="46">
        <v>42156</v>
      </c>
      <c r="B33" s="57"/>
      <c r="C33" s="20" t="e">
        <f t="shared" si="2"/>
        <v>#DIV/0!</v>
      </c>
      <c r="D33" s="52" t="e">
        <f>(B33+#REF!)/G32</f>
        <v>#REF!</v>
      </c>
      <c r="E33" s="21" t="e">
        <f>C33+D33</f>
        <v>#DIV/0!</v>
      </c>
      <c r="F33" s="57"/>
      <c r="G33" s="22" t="e">
        <f t="shared" si="0"/>
        <v>#DIV/0!</v>
      </c>
      <c r="H33" s="48" t="e">
        <f t="shared" si="1"/>
        <v>#DIV/0!</v>
      </c>
      <c r="I33" s="54"/>
      <c r="J33" s="50"/>
      <c r="K33" s="50"/>
      <c r="L33" s="50"/>
      <c r="M33" s="50"/>
      <c r="N33" s="50"/>
      <c r="O33" s="51"/>
      <c r="P33" s="51"/>
      <c r="Q33" s="51"/>
      <c r="R33" s="51"/>
      <c r="S33" s="50"/>
      <c r="T33" s="50"/>
      <c r="U33" s="50"/>
      <c r="V33" s="50"/>
    </row>
    <row r="34" spans="1:22" hidden="1">
      <c r="A34" s="13">
        <v>42186</v>
      </c>
      <c r="B34" s="56"/>
      <c r="C34" s="18" t="e">
        <f t="shared" si="2"/>
        <v>#DIV/0!</v>
      </c>
      <c r="D34" s="23" t="e">
        <f>(B34+#REF!)/G33</f>
        <v>#REF!</v>
      </c>
      <c r="E34" s="16" t="e">
        <f>C34+D34</f>
        <v>#DIV/0!</v>
      </c>
      <c r="F34" s="56"/>
      <c r="G34" s="14" t="e">
        <f t="shared" si="0"/>
        <v>#DIV/0!</v>
      </c>
      <c r="H34" s="17" t="e">
        <f t="shared" si="1"/>
        <v>#DIV/0!</v>
      </c>
      <c r="I34" s="53"/>
      <c r="J34" s="11"/>
      <c r="K34" s="11"/>
      <c r="L34" s="11"/>
      <c r="M34" s="11"/>
      <c r="N34" s="11"/>
      <c r="O34" s="12"/>
      <c r="P34" s="12"/>
      <c r="Q34" s="12"/>
      <c r="R34" s="12"/>
      <c r="S34" s="11"/>
      <c r="T34" s="11"/>
      <c r="U34" s="11"/>
      <c r="V34" s="11"/>
    </row>
    <row r="35" spans="1:22" hidden="1">
      <c r="A35" s="13">
        <v>42217</v>
      </c>
      <c r="B35" s="56"/>
      <c r="C35" s="18" t="e">
        <f t="shared" si="2"/>
        <v>#DIV/0!</v>
      </c>
      <c r="D35" s="23" t="e">
        <f>(B35+#REF!)/G34</f>
        <v>#REF!</v>
      </c>
      <c r="E35" s="16" t="e">
        <f>C35+D35</f>
        <v>#DIV/0!</v>
      </c>
      <c r="F35" s="56"/>
      <c r="G35" s="14" t="e">
        <f t="shared" si="0"/>
        <v>#DIV/0!</v>
      </c>
      <c r="H35" s="17" t="e">
        <f t="shared" si="1"/>
        <v>#DIV/0!</v>
      </c>
      <c r="I35" s="53"/>
      <c r="J35" s="11"/>
      <c r="K35" s="11"/>
      <c r="L35" s="11"/>
      <c r="M35" s="11"/>
      <c r="N35" s="11"/>
      <c r="O35" s="12"/>
      <c r="P35" s="12"/>
      <c r="Q35" s="12"/>
      <c r="R35" s="12"/>
      <c r="S35" s="11"/>
      <c r="T35" s="11"/>
      <c r="U35" s="11"/>
      <c r="V35" s="11"/>
    </row>
    <row r="36" spans="1:22" hidden="1">
      <c r="A36" s="13">
        <v>42248</v>
      </c>
      <c r="B36" s="56"/>
      <c r="C36" s="18" t="e">
        <f t="shared" si="2"/>
        <v>#DIV/0!</v>
      </c>
      <c r="D36" s="23" t="e">
        <f>(B36+#REF!)/G35</f>
        <v>#REF!</v>
      </c>
      <c r="E36" s="16" t="e">
        <f>C36+D36</f>
        <v>#DIV/0!</v>
      </c>
      <c r="F36" s="56"/>
      <c r="G36" s="14" t="e">
        <f t="shared" si="0"/>
        <v>#DIV/0!</v>
      </c>
      <c r="H36" s="17" t="e">
        <f t="shared" si="1"/>
        <v>#DIV/0!</v>
      </c>
      <c r="I36" s="53"/>
      <c r="J36" s="11"/>
      <c r="K36" s="11"/>
      <c r="L36" s="11"/>
      <c r="M36" s="11"/>
      <c r="N36" s="11"/>
      <c r="O36" s="12"/>
      <c r="P36" s="12"/>
      <c r="Q36" s="12"/>
      <c r="R36" s="12"/>
      <c r="S36" s="11"/>
      <c r="T36" s="11"/>
      <c r="U36" s="11"/>
      <c r="V36" s="11"/>
    </row>
    <row r="37" spans="1:22" hidden="1">
      <c r="A37" s="13">
        <v>42278</v>
      </c>
      <c r="B37" s="56"/>
      <c r="C37" s="18" t="e">
        <f t="shared" si="2"/>
        <v>#DIV/0!</v>
      </c>
      <c r="D37" s="23" t="e">
        <f>(B37+#REF!)/G36</f>
        <v>#REF!</v>
      </c>
      <c r="E37" s="16" t="e">
        <f>C37+D37</f>
        <v>#DIV/0!</v>
      </c>
      <c r="F37" s="56"/>
      <c r="G37" s="14" t="e">
        <f t="shared" si="0"/>
        <v>#DIV/0!</v>
      </c>
      <c r="H37" s="17" t="e">
        <f t="shared" si="1"/>
        <v>#DIV/0!</v>
      </c>
      <c r="I37" s="53"/>
      <c r="J37" s="11"/>
      <c r="K37" s="11"/>
      <c r="L37" s="11"/>
      <c r="M37" s="11"/>
      <c r="N37" s="11"/>
      <c r="O37" s="12"/>
      <c r="P37" s="12"/>
      <c r="Q37" s="12"/>
      <c r="R37" s="12"/>
      <c r="S37" s="11"/>
      <c r="T37" s="11"/>
      <c r="U37" s="11"/>
      <c r="V37" s="11"/>
    </row>
    <row r="38" spans="1:22" hidden="1">
      <c r="A38" s="13">
        <v>42309</v>
      </c>
      <c r="B38" s="56"/>
      <c r="C38" s="18" t="e">
        <f t="shared" si="2"/>
        <v>#DIV/0!</v>
      </c>
      <c r="D38" s="23" t="e">
        <f>(B38+#REF!)/G37</f>
        <v>#REF!</v>
      </c>
      <c r="E38" s="16" t="e">
        <f>C38+D38</f>
        <v>#DIV/0!</v>
      </c>
      <c r="F38" s="56"/>
      <c r="G38" s="14" t="e">
        <f t="shared" si="0"/>
        <v>#DIV/0!</v>
      </c>
      <c r="H38" s="17" t="e">
        <f t="shared" si="1"/>
        <v>#DIV/0!</v>
      </c>
      <c r="I38" s="53"/>
      <c r="J38" s="11"/>
      <c r="K38" s="11"/>
      <c r="L38" s="11"/>
      <c r="M38" s="11"/>
      <c r="N38" s="11"/>
      <c r="O38" s="12"/>
      <c r="P38" s="12"/>
      <c r="Q38" s="12"/>
      <c r="R38" s="12"/>
      <c r="S38" s="11"/>
      <c r="T38" s="11"/>
      <c r="U38" s="11"/>
      <c r="V38" s="11"/>
    </row>
    <row r="39" spans="1:22" s="49" customFormat="1" hidden="1">
      <c r="A39" s="46">
        <v>42339</v>
      </c>
      <c r="B39" s="57"/>
      <c r="C39" s="20" t="e">
        <f t="shared" si="2"/>
        <v>#DIV/0!</v>
      </c>
      <c r="D39" s="52" t="e">
        <f>(B39+#REF!)/G38</f>
        <v>#REF!</v>
      </c>
      <c r="E39" s="21" t="e">
        <f>C39+D39</f>
        <v>#DIV/0!</v>
      </c>
      <c r="F39" s="57"/>
      <c r="G39" s="22" t="e">
        <f t="shared" si="0"/>
        <v>#DIV/0!</v>
      </c>
      <c r="H39" s="48" t="e">
        <f t="shared" si="1"/>
        <v>#DIV/0!</v>
      </c>
      <c r="I39" s="54"/>
      <c r="J39" s="50"/>
      <c r="K39" s="50"/>
      <c r="L39" s="50"/>
      <c r="M39" s="50"/>
      <c r="N39" s="50"/>
      <c r="O39" s="51"/>
      <c r="P39" s="51"/>
      <c r="Q39" s="51"/>
      <c r="R39" s="51"/>
      <c r="S39" s="50"/>
      <c r="T39" s="50"/>
      <c r="U39" s="50"/>
      <c r="V39" s="50"/>
    </row>
    <row r="40" spans="1:22" hidden="1">
      <c r="A40" s="13">
        <v>42370</v>
      </c>
      <c r="B40" s="56"/>
      <c r="C40" s="18" t="e">
        <f t="shared" si="2"/>
        <v>#DIV/0!</v>
      </c>
      <c r="D40" s="23" t="e">
        <f>(B40+#REF!)/G39</f>
        <v>#REF!</v>
      </c>
      <c r="E40" s="16" t="e">
        <f>C40+D40</f>
        <v>#DIV/0!</v>
      </c>
      <c r="F40" s="56"/>
      <c r="G40" s="14" t="e">
        <f t="shared" si="0"/>
        <v>#DIV/0!</v>
      </c>
      <c r="H40" s="17" t="e">
        <f t="shared" si="1"/>
        <v>#DIV/0!</v>
      </c>
      <c r="I40" s="53"/>
      <c r="J40" s="11"/>
      <c r="K40" s="11"/>
      <c r="L40" s="11"/>
      <c r="M40" s="11"/>
      <c r="N40" s="11"/>
      <c r="O40" s="12"/>
      <c r="P40" s="12"/>
      <c r="Q40" s="12"/>
      <c r="R40" s="12"/>
      <c r="S40" s="11"/>
      <c r="T40" s="11"/>
      <c r="U40" s="11"/>
      <c r="V40" s="11"/>
    </row>
    <row r="41" spans="1:22" hidden="1">
      <c r="A41" s="13">
        <v>42401</v>
      </c>
      <c r="B41" s="56"/>
      <c r="C41" s="18" t="e">
        <f t="shared" si="2"/>
        <v>#DIV/0!</v>
      </c>
      <c r="D41" s="23" t="e">
        <f>(B41+#REF!)/G40</f>
        <v>#REF!</v>
      </c>
      <c r="E41" s="16" t="e">
        <f>C41+D41</f>
        <v>#DIV/0!</v>
      </c>
      <c r="F41" s="56"/>
      <c r="G41" s="14" t="e">
        <f t="shared" si="0"/>
        <v>#DIV/0!</v>
      </c>
      <c r="H41" s="17" t="e">
        <f t="shared" si="1"/>
        <v>#DIV/0!</v>
      </c>
      <c r="I41" s="53"/>
      <c r="J41" s="11"/>
      <c r="K41" s="11"/>
      <c r="L41" s="11"/>
      <c r="M41" s="11"/>
      <c r="N41" s="11"/>
      <c r="O41" s="12"/>
      <c r="P41" s="12"/>
      <c r="Q41" s="12"/>
      <c r="R41" s="12"/>
      <c r="S41" s="11"/>
      <c r="T41" s="11"/>
      <c r="U41" s="11"/>
      <c r="V41" s="11"/>
    </row>
    <row r="42" spans="1:22" hidden="1">
      <c r="A42" s="13">
        <v>42430</v>
      </c>
      <c r="B42" s="56"/>
      <c r="C42" s="18" t="e">
        <f t="shared" si="2"/>
        <v>#DIV/0!</v>
      </c>
      <c r="D42" s="23" t="e">
        <f>(B42+#REF!)/G41</f>
        <v>#REF!</v>
      </c>
      <c r="E42" s="16" t="e">
        <f>C42+D42</f>
        <v>#DIV/0!</v>
      </c>
      <c r="F42" s="56"/>
      <c r="G42" s="14" t="e">
        <f t="shared" si="0"/>
        <v>#DIV/0!</v>
      </c>
      <c r="H42" s="17" t="e">
        <f t="shared" si="1"/>
        <v>#DIV/0!</v>
      </c>
      <c r="I42" s="53"/>
      <c r="J42" s="11"/>
      <c r="K42" s="11"/>
      <c r="L42" s="11"/>
      <c r="M42" s="11"/>
      <c r="N42" s="11"/>
      <c r="O42" s="12"/>
      <c r="P42" s="12"/>
      <c r="Q42" s="12"/>
      <c r="R42" s="12"/>
      <c r="S42" s="11"/>
      <c r="T42" s="11"/>
      <c r="U42" s="11"/>
      <c r="V42" s="11"/>
    </row>
    <row r="43" spans="1:22" hidden="1">
      <c r="A43" s="13">
        <v>42461</v>
      </c>
      <c r="B43" s="56"/>
      <c r="C43" s="18" t="e">
        <f t="shared" si="2"/>
        <v>#DIV/0!</v>
      </c>
      <c r="D43" s="23" t="e">
        <f>(B43+#REF!)/G42</f>
        <v>#REF!</v>
      </c>
      <c r="E43" s="16" t="e">
        <f>C43+D43</f>
        <v>#DIV/0!</v>
      </c>
      <c r="F43" s="56"/>
      <c r="G43" s="14" t="e">
        <f t="shared" si="0"/>
        <v>#DIV/0!</v>
      </c>
      <c r="H43" s="17" t="e">
        <f t="shared" si="1"/>
        <v>#DIV/0!</v>
      </c>
      <c r="I43" s="53"/>
      <c r="J43" s="11"/>
      <c r="K43" s="11"/>
      <c r="L43" s="11"/>
      <c r="M43" s="11"/>
      <c r="N43" s="11"/>
      <c r="O43" s="12"/>
      <c r="P43" s="12"/>
      <c r="Q43" s="12"/>
      <c r="R43" s="12"/>
      <c r="S43" s="11"/>
      <c r="T43" s="11"/>
      <c r="U43" s="11"/>
      <c r="V43" s="11"/>
    </row>
    <row r="44" spans="1:22" hidden="1">
      <c r="A44" s="13">
        <v>42491</v>
      </c>
      <c r="B44" s="57"/>
      <c r="C44" s="20" t="e">
        <f t="shared" si="2"/>
        <v>#DIV/0!</v>
      </c>
      <c r="D44" s="23" t="e">
        <f>(B44+#REF!)/G43</f>
        <v>#REF!</v>
      </c>
      <c r="E44" s="21" t="e">
        <f>C44+D44</f>
        <v>#DIV/0!</v>
      </c>
      <c r="F44" s="57"/>
      <c r="G44" s="22" t="e">
        <f t="shared" si="0"/>
        <v>#DIV/0!</v>
      </c>
      <c r="H44" s="17" t="e">
        <f t="shared" si="1"/>
        <v>#DIV/0!</v>
      </c>
      <c r="I44" s="53"/>
      <c r="J44" s="11"/>
      <c r="K44" s="11"/>
      <c r="L44" s="11"/>
      <c r="M44" s="11"/>
      <c r="N44" s="11"/>
      <c r="O44" s="12"/>
      <c r="P44" s="12"/>
      <c r="Q44" s="12"/>
      <c r="R44" s="12"/>
      <c r="S44" s="11"/>
      <c r="T44" s="11"/>
      <c r="U44" s="11"/>
      <c r="V44" s="11"/>
    </row>
    <row r="45" spans="1:22" s="49" customFormat="1" hidden="1">
      <c r="A45" s="46">
        <v>42522</v>
      </c>
      <c r="B45" s="57"/>
      <c r="C45" s="20" t="e">
        <f t="shared" si="2"/>
        <v>#DIV/0!</v>
      </c>
      <c r="D45" s="52" t="e">
        <f>(B45+#REF!)/G44</f>
        <v>#REF!</v>
      </c>
      <c r="E45" s="21" t="e">
        <f>C45+D45</f>
        <v>#DIV/0!</v>
      </c>
      <c r="F45" s="57"/>
      <c r="G45" s="22" t="e">
        <f t="shared" si="0"/>
        <v>#DIV/0!</v>
      </c>
      <c r="H45" s="48" t="e">
        <f t="shared" si="1"/>
        <v>#DIV/0!</v>
      </c>
      <c r="I45" s="54"/>
      <c r="J45" s="50"/>
      <c r="K45" s="50"/>
      <c r="L45" s="50"/>
      <c r="M45" s="50"/>
      <c r="N45" s="50"/>
      <c r="O45" s="51"/>
      <c r="P45" s="51"/>
      <c r="Q45" s="51"/>
      <c r="R45" s="51"/>
      <c r="S45" s="50"/>
      <c r="T45" s="50"/>
      <c r="U45" s="50"/>
      <c r="V45" s="50"/>
    </row>
    <row r="46" spans="1:22" hidden="1">
      <c r="A46" s="13">
        <v>42552</v>
      </c>
      <c r="B46" s="56"/>
      <c r="C46" s="18" t="e">
        <f t="shared" si="2"/>
        <v>#DIV/0!</v>
      </c>
      <c r="D46" s="23" t="e">
        <f>(B46+#REF!)/G45</f>
        <v>#REF!</v>
      </c>
      <c r="E46" s="16" t="e">
        <f>C46+D46</f>
        <v>#DIV/0!</v>
      </c>
      <c r="F46" s="56"/>
      <c r="G46" s="14" t="e">
        <f t="shared" si="0"/>
        <v>#DIV/0!</v>
      </c>
      <c r="H46" s="17" t="e">
        <f t="shared" si="1"/>
        <v>#DIV/0!</v>
      </c>
      <c r="I46" s="53"/>
      <c r="J46" s="11"/>
      <c r="K46" s="11"/>
      <c r="L46" s="11"/>
      <c r="M46" s="11"/>
      <c r="N46" s="11"/>
      <c r="O46" s="12"/>
      <c r="P46" s="12"/>
      <c r="Q46" s="12"/>
      <c r="R46" s="12"/>
      <c r="S46" s="11"/>
      <c r="T46" s="11"/>
      <c r="U46" s="11"/>
      <c r="V46" s="11"/>
    </row>
    <row r="47" spans="1:22" hidden="1">
      <c r="A47" s="13">
        <v>42583</v>
      </c>
      <c r="B47" s="56"/>
      <c r="C47" s="18" t="e">
        <f t="shared" si="2"/>
        <v>#DIV/0!</v>
      </c>
      <c r="D47" s="23" t="e">
        <f>(B47+#REF!)/G46</f>
        <v>#REF!</v>
      </c>
      <c r="E47" s="16" t="e">
        <f>C47+D47</f>
        <v>#DIV/0!</v>
      </c>
      <c r="F47" s="56"/>
      <c r="G47" s="14" t="e">
        <f t="shared" si="0"/>
        <v>#DIV/0!</v>
      </c>
      <c r="H47" s="17" t="e">
        <f t="shared" si="1"/>
        <v>#DIV/0!</v>
      </c>
      <c r="I47" s="53"/>
      <c r="J47" s="11"/>
      <c r="K47" s="11"/>
      <c r="L47" s="11"/>
      <c r="M47" s="11"/>
      <c r="N47" s="11"/>
      <c r="O47" s="12"/>
      <c r="P47" s="12"/>
      <c r="Q47" s="12"/>
      <c r="R47" s="12"/>
      <c r="S47" s="11"/>
      <c r="T47" s="11"/>
      <c r="U47" s="11"/>
      <c r="V47" s="11"/>
    </row>
    <row r="48" spans="1:22" hidden="1">
      <c r="A48" s="13">
        <v>42614</v>
      </c>
      <c r="B48" s="56"/>
      <c r="C48" s="18" t="e">
        <f t="shared" si="2"/>
        <v>#DIV/0!</v>
      </c>
      <c r="D48" s="23" t="e">
        <f>(B48+#REF!)/G47</f>
        <v>#REF!</v>
      </c>
      <c r="E48" s="16" t="e">
        <f>C48+D48</f>
        <v>#DIV/0!</v>
      </c>
      <c r="F48" s="56"/>
      <c r="G48" s="14" t="e">
        <f t="shared" si="0"/>
        <v>#DIV/0!</v>
      </c>
      <c r="H48" s="17" t="e">
        <f t="shared" si="1"/>
        <v>#DIV/0!</v>
      </c>
      <c r="I48" s="53"/>
      <c r="J48" s="11"/>
      <c r="K48" s="11"/>
      <c r="L48" s="11"/>
      <c r="M48" s="11"/>
      <c r="N48" s="11"/>
      <c r="O48" s="12"/>
      <c r="P48" s="12"/>
      <c r="Q48" s="12"/>
      <c r="R48" s="12"/>
      <c r="S48" s="11"/>
      <c r="T48" s="11"/>
      <c r="U48" s="11"/>
      <c r="V48" s="11"/>
    </row>
    <row r="49" spans="1:22" hidden="1">
      <c r="A49" s="13">
        <v>42644</v>
      </c>
      <c r="B49" s="56"/>
      <c r="C49" s="18" t="e">
        <f t="shared" si="2"/>
        <v>#DIV/0!</v>
      </c>
      <c r="D49" s="23" t="e">
        <f>(B49+#REF!)/G48</f>
        <v>#REF!</v>
      </c>
      <c r="E49" s="16" t="e">
        <f>C49+D49</f>
        <v>#DIV/0!</v>
      </c>
      <c r="F49" s="56"/>
      <c r="G49" s="14" t="e">
        <f t="shared" si="0"/>
        <v>#DIV/0!</v>
      </c>
      <c r="H49" s="17" t="e">
        <f t="shared" si="1"/>
        <v>#DIV/0!</v>
      </c>
      <c r="I49" s="53"/>
      <c r="J49" s="11"/>
      <c r="K49" s="11"/>
      <c r="L49" s="11"/>
      <c r="M49" s="11"/>
      <c r="N49" s="11"/>
      <c r="O49" s="12"/>
      <c r="P49" s="12"/>
      <c r="Q49" s="12"/>
      <c r="R49" s="12"/>
      <c r="S49" s="11"/>
      <c r="T49" s="11"/>
      <c r="U49" s="11"/>
      <c r="V49" s="11"/>
    </row>
    <row r="50" spans="1:22" hidden="1">
      <c r="A50" s="13">
        <v>42675</v>
      </c>
      <c r="B50" s="56"/>
      <c r="C50" s="18" t="e">
        <f t="shared" si="2"/>
        <v>#DIV/0!</v>
      </c>
      <c r="D50" s="23" t="e">
        <f>(B50+#REF!)/G49</f>
        <v>#REF!</v>
      </c>
      <c r="E50" s="16" t="e">
        <f>C50+D50</f>
        <v>#DIV/0!</v>
      </c>
      <c r="F50" s="56"/>
      <c r="G50" s="14" t="e">
        <f t="shared" si="0"/>
        <v>#DIV/0!</v>
      </c>
      <c r="H50" s="17" t="e">
        <f t="shared" si="1"/>
        <v>#DIV/0!</v>
      </c>
      <c r="I50" s="53"/>
      <c r="J50" s="11"/>
      <c r="K50" s="11"/>
      <c r="L50" s="11"/>
      <c r="M50" s="11"/>
      <c r="N50" s="11"/>
      <c r="O50" s="12"/>
      <c r="P50" s="12"/>
      <c r="Q50" s="12"/>
      <c r="R50" s="12"/>
      <c r="S50" s="11"/>
      <c r="T50" s="11"/>
      <c r="U50" s="11"/>
      <c r="V50" s="11"/>
    </row>
    <row r="51" spans="1:22" s="49" customFormat="1" hidden="1">
      <c r="A51" s="46">
        <v>42705</v>
      </c>
      <c r="B51" s="57"/>
      <c r="C51" s="20" t="e">
        <f t="shared" si="2"/>
        <v>#DIV/0!</v>
      </c>
      <c r="D51" s="52" t="e">
        <f>(B51+#REF!)/G50</f>
        <v>#REF!</v>
      </c>
      <c r="E51" s="21" t="e">
        <f>C51+D51</f>
        <v>#DIV/0!</v>
      </c>
      <c r="F51" s="57"/>
      <c r="G51" s="22" t="e">
        <f t="shared" si="0"/>
        <v>#DIV/0!</v>
      </c>
      <c r="H51" s="48" t="e">
        <f t="shared" si="1"/>
        <v>#DIV/0!</v>
      </c>
      <c r="I51" s="54"/>
      <c r="J51" s="50"/>
      <c r="K51" s="50"/>
      <c r="L51" s="50"/>
      <c r="M51" s="50"/>
      <c r="N51" s="50"/>
      <c r="O51" s="51"/>
      <c r="P51" s="51"/>
      <c r="Q51" s="51"/>
      <c r="R51" s="51"/>
      <c r="S51" s="50"/>
      <c r="T51" s="50"/>
      <c r="U51" s="50"/>
      <c r="V51" s="50"/>
    </row>
    <row r="52" spans="1:22" hidden="1">
      <c r="H52" s="24"/>
      <c r="I52" s="24"/>
      <c r="J52" s="11"/>
      <c r="K52" s="11"/>
      <c r="L52" s="11"/>
      <c r="M52" s="11"/>
      <c r="N52" s="11"/>
      <c r="O52" s="12"/>
      <c r="P52" s="12"/>
      <c r="Q52" s="12"/>
      <c r="R52" s="12"/>
      <c r="S52" s="11"/>
      <c r="T52" s="11"/>
      <c r="U52" s="11"/>
      <c r="V52" s="11"/>
    </row>
    <row r="53" spans="1:22">
      <c r="A53" s="49" t="s">
        <v>10</v>
      </c>
      <c r="B53" s="25">
        <f>SUM(B24:B51)</f>
        <v>180261.94500000001</v>
      </c>
      <c r="I53" s="11"/>
      <c r="J53" s="11"/>
      <c r="K53" s="11"/>
      <c r="L53" s="11"/>
      <c r="M53" s="11"/>
      <c r="N53" s="11"/>
      <c r="O53" s="12"/>
      <c r="P53" s="12"/>
      <c r="Q53" s="12"/>
      <c r="R53" s="12"/>
      <c r="S53" s="11"/>
      <c r="T53" s="11"/>
      <c r="U53" s="11"/>
      <c r="V53" s="11"/>
    </row>
    <row r="54" spans="1:2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2"/>
      <c r="P54" s="12"/>
      <c r="Q54" s="12"/>
      <c r="R54" s="12"/>
      <c r="S54" s="11"/>
      <c r="T54" s="11"/>
      <c r="U54" s="11"/>
      <c r="V54" s="11"/>
    </row>
    <row r="55" spans="1:2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2"/>
      <c r="P55" s="12"/>
      <c r="Q55" s="12"/>
      <c r="R55" s="12"/>
      <c r="S55" s="11"/>
      <c r="T55" s="11"/>
      <c r="U55" s="11"/>
      <c r="V55" s="11"/>
    </row>
    <row r="56" spans="1:2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26"/>
      <c r="O56" s="12"/>
      <c r="P56" s="12"/>
      <c r="Q56" s="12"/>
      <c r="R56" s="12"/>
      <c r="S56" s="11"/>
      <c r="T56" s="11"/>
      <c r="U56" s="11"/>
      <c r="V56" s="11"/>
    </row>
    <row r="57" spans="1:22">
      <c r="A57" s="2" t="s">
        <v>11</v>
      </c>
      <c r="B57" s="2"/>
      <c r="C57" s="2"/>
      <c r="D57" s="2"/>
      <c r="E57" s="2"/>
      <c r="F57" s="2"/>
      <c r="G57" s="2"/>
      <c r="H57" s="2"/>
      <c r="I57" s="5"/>
      <c r="J57" s="2"/>
      <c r="K57" s="11"/>
      <c r="L57" s="11"/>
      <c r="M57" s="11"/>
      <c r="N57" s="11"/>
      <c r="O57" s="12"/>
      <c r="P57" s="12"/>
      <c r="Q57" s="12"/>
      <c r="R57" s="12"/>
      <c r="S57" s="11"/>
      <c r="T57" s="11"/>
      <c r="U57" s="11"/>
      <c r="V57" s="11"/>
    </row>
    <row r="58" spans="1:22">
      <c r="A58" s="42"/>
      <c r="B58" s="42"/>
      <c r="C58" s="42"/>
      <c r="D58" s="42"/>
      <c r="E58" s="42"/>
      <c r="F58" s="42"/>
      <c r="G58" s="42"/>
      <c r="H58" s="42"/>
      <c r="I58" s="43"/>
      <c r="J58" s="43"/>
      <c r="K58" s="11"/>
      <c r="L58" s="11"/>
      <c r="M58" s="11"/>
      <c r="N58" s="27"/>
      <c r="O58" s="12"/>
      <c r="P58" s="12"/>
      <c r="Q58" s="12"/>
      <c r="R58" s="12"/>
      <c r="S58" s="11"/>
      <c r="T58" s="11"/>
      <c r="U58" s="11"/>
      <c r="V58" s="11"/>
    </row>
    <row r="59" spans="1:22">
      <c r="A59" s="28"/>
      <c r="B59" s="29"/>
      <c r="C59" s="30"/>
      <c r="D59" s="11"/>
      <c r="E59" s="31"/>
      <c r="F59" s="29"/>
      <c r="G59" s="29"/>
      <c r="H59" s="32"/>
      <c r="I59" s="33"/>
      <c r="J59" s="33"/>
      <c r="K59" s="11"/>
      <c r="L59" s="11"/>
      <c r="M59" s="11"/>
      <c r="N59" s="11"/>
      <c r="O59" s="12"/>
      <c r="P59" s="12"/>
      <c r="Q59" s="12"/>
      <c r="R59" s="12"/>
      <c r="S59" s="11"/>
      <c r="T59" s="11"/>
      <c r="U59" s="11"/>
      <c r="V59" s="11"/>
    </row>
    <row r="60" spans="1:22">
      <c r="A60" s="28"/>
      <c r="B60" s="34"/>
      <c r="C60" s="35"/>
      <c r="D60" s="30"/>
      <c r="E60" s="31"/>
      <c r="F60" s="29"/>
      <c r="G60" s="29"/>
      <c r="H60" s="36"/>
      <c r="I60" s="33"/>
      <c r="J60" s="33"/>
      <c r="K60" s="11"/>
      <c r="L60" s="11"/>
      <c r="M60" s="11"/>
      <c r="N60" s="11"/>
      <c r="O60" s="12"/>
      <c r="P60" s="12"/>
      <c r="Q60" s="12"/>
      <c r="R60" s="12"/>
      <c r="S60" s="11"/>
      <c r="T60" s="11"/>
      <c r="U60" s="11"/>
      <c r="V60" s="11"/>
    </row>
    <row r="61" spans="1:22">
      <c r="A61" s="2"/>
      <c r="B61" s="2"/>
      <c r="C61" s="2"/>
      <c r="D61" s="2"/>
      <c r="E61" s="2"/>
      <c r="F61" s="2"/>
      <c r="G61" s="2"/>
      <c r="H61" s="5"/>
      <c r="I61" s="2"/>
      <c r="J61" s="33"/>
      <c r="K61" s="11"/>
      <c r="L61" s="11"/>
      <c r="M61" s="11"/>
      <c r="N61" s="11"/>
      <c r="O61" s="12"/>
      <c r="P61" s="12"/>
      <c r="Q61" s="12"/>
      <c r="R61" s="12"/>
      <c r="S61" s="11"/>
      <c r="T61" s="11"/>
      <c r="U61" s="11"/>
      <c r="V61" s="11"/>
    </row>
    <row r="62" spans="1:22" s="45" customFormat="1">
      <c r="A62" s="42"/>
      <c r="B62" s="42"/>
      <c r="C62" s="42"/>
      <c r="D62" s="42"/>
      <c r="E62" s="42"/>
      <c r="F62" s="42"/>
      <c r="G62" s="42"/>
      <c r="H62" s="43"/>
      <c r="I62" s="43"/>
      <c r="J62" s="44"/>
      <c r="K62" s="2"/>
      <c r="L62" s="2"/>
      <c r="M62" s="2"/>
      <c r="N62" s="2"/>
      <c r="O62" s="4"/>
      <c r="P62" s="4"/>
      <c r="Q62" s="4"/>
      <c r="R62" s="4"/>
      <c r="S62" s="2"/>
      <c r="T62" s="2"/>
      <c r="U62" s="2"/>
      <c r="V62" s="2"/>
    </row>
    <row r="63" spans="1:22">
      <c r="A63" s="28"/>
      <c r="B63" s="29"/>
      <c r="C63" s="30"/>
      <c r="D63" s="30"/>
      <c r="E63" s="31"/>
      <c r="F63" s="29"/>
      <c r="G63" s="29"/>
      <c r="H63" s="33"/>
      <c r="I63" s="33"/>
      <c r="J63" s="33"/>
      <c r="K63" s="11"/>
      <c r="L63" s="11"/>
      <c r="M63" s="11"/>
      <c r="N63" s="11"/>
      <c r="O63" s="12"/>
      <c r="P63" s="12"/>
      <c r="Q63" s="12"/>
      <c r="R63" s="12"/>
      <c r="S63" s="11"/>
      <c r="T63" s="11"/>
      <c r="U63" s="11"/>
      <c r="V63" s="11"/>
    </row>
    <row r="64" spans="1:22">
      <c r="A64" s="28"/>
      <c r="B64" s="34"/>
      <c r="C64" s="35"/>
      <c r="D64" s="30"/>
      <c r="E64" s="31"/>
      <c r="F64" s="29"/>
      <c r="G64" s="29"/>
      <c r="H64" s="33"/>
      <c r="I64" s="33"/>
      <c r="J64" s="33"/>
      <c r="K64" s="11"/>
      <c r="L64" s="11"/>
      <c r="M64" s="11"/>
      <c r="N64" s="11"/>
      <c r="O64" s="12"/>
      <c r="P64" s="12"/>
      <c r="Q64" s="12"/>
      <c r="R64" s="12"/>
      <c r="S64" s="11"/>
      <c r="T64" s="11"/>
      <c r="U64" s="11"/>
      <c r="V64" s="11"/>
    </row>
    <row r="65" spans="1:22">
      <c r="A65" s="28"/>
      <c r="B65" s="34"/>
      <c r="C65" s="35"/>
      <c r="D65" s="30"/>
      <c r="E65" s="31"/>
      <c r="F65" s="34"/>
      <c r="G65" s="29"/>
      <c r="H65" s="33"/>
      <c r="I65" s="33"/>
      <c r="J65" s="33"/>
      <c r="K65" s="11"/>
      <c r="L65" s="11"/>
      <c r="M65" s="11"/>
      <c r="N65" s="11"/>
      <c r="O65" s="12"/>
      <c r="P65" s="12"/>
      <c r="Q65" s="12"/>
      <c r="R65" s="12"/>
      <c r="S65" s="11"/>
      <c r="T65" s="11"/>
      <c r="U65" s="11"/>
      <c r="V65" s="11"/>
    </row>
    <row r="66" spans="1:22">
      <c r="A66" s="28"/>
      <c r="B66" s="34"/>
      <c r="C66" s="35"/>
      <c r="D66" s="30"/>
      <c r="E66" s="31"/>
      <c r="F66" s="34"/>
      <c r="G66" s="29"/>
      <c r="H66" s="33"/>
      <c r="I66" s="33"/>
      <c r="J66" s="33"/>
      <c r="K66" s="11"/>
      <c r="L66" s="11"/>
      <c r="M66" s="11"/>
      <c r="N66" s="11"/>
      <c r="O66" s="12"/>
      <c r="P66" s="12"/>
      <c r="Q66" s="12"/>
      <c r="R66" s="12"/>
      <c r="S66" s="11"/>
      <c r="T66" s="11"/>
      <c r="U66" s="11"/>
      <c r="V66" s="11"/>
    </row>
    <row r="67" spans="1:22">
      <c r="A67" s="28"/>
      <c r="B67" s="37"/>
      <c r="C67" s="38"/>
      <c r="D67" s="30"/>
      <c r="E67" s="39"/>
      <c r="F67" s="37"/>
      <c r="G67" s="40"/>
      <c r="H67" s="33"/>
      <c r="I67" s="33"/>
      <c r="J67" s="33"/>
      <c r="K67" s="11"/>
      <c r="L67" s="11"/>
      <c r="M67" s="11"/>
      <c r="N67" s="11"/>
      <c r="O67" s="12"/>
      <c r="P67" s="12"/>
      <c r="Q67" s="12"/>
      <c r="R67" s="12"/>
      <c r="S67" s="11"/>
      <c r="T67" s="11"/>
      <c r="U67" s="11"/>
      <c r="V67" s="11"/>
    </row>
    <row r="68" spans="1:22">
      <c r="A68" s="28"/>
      <c r="B68" s="34"/>
      <c r="C68" s="35"/>
      <c r="D68" s="30"/>
      <c r="E68" s="31"/>
      <c r="F68" s="34"/>
      <c r="G68" s="29"/>
      <c r="H68" s="33"/>
      <c r="I68" s="33"/>
      <c r="J68" s="33"/>
      <c r="K68" s="11"/>
      <c r="L68" s="11"/>
      <c r="M68" s="11"/>
      <c r="N68" s="11"/>
      <c r="O68" s="12"/>
      <c r="P68" s="12"/>
      <c r="Q68" s="12"/>
      <c r="R68" s="12"/>
      <c r="S68" s="11"/>
      <c r="T68" s="11"/>
      <c r="U68" s="11"/>
      <c r="V68" s="11"/>
    </row>
    <row r="69" spans="1:22">
      <c r="A69" s="28"/>
      <c r="B69" s="34"/>
      <c r="C69" s="35"/>
      <c r="D69" s="30"/>
      <c r="E69" s="31"/>
      <c r="F69" s="34"/>
      <c r="G69" s="29"/>
      <c r="H69" s="33"/>
      <c r="I69" s="33"/>
      <c r="J69" s="33"/>
      <c r="K69" s="11"/>
      <c r="L69" s="11"/>
      <c r="M69" s="11"/>
      <c r="N69" s="11"/>
      <c r="O69" s="12"/>
      <c r="P69" s="12"/>
      <c r="Q69" s="12"/>
      <c r="R69" s="12"/>
      <c r="S69" s="11"/>
      <c r="T69" s="11"/>
      <c r="U69" s="11"/>
      <c r="V69" s="11"/>
    </row>
    <row r="70" spans="1:22">
      <c r="A70" s="28"/>
      <c r="B70" s="34"/>
      <c r="C70" s="35"/>
      <c r="D70" s="41"/>
      <c r="E70" s="31"/>
      <c r="F70" s="34"/>
      <c r="G70" s="29"/>
      <c r="H70" s="33"/>
      <c r="I70" s="33"/>
      <c r="J70" s="33"/>
      <c r="K70" s="11"/>
      <c r="L70" s="11"/>
      <c r="M70" s="11"/>
      <c r="N70" s="11"/>
      <c r="O70" s="12"/>
      <c r="P70" s="12"/>
      <c r="Q70" s="12"/>
      <c r="R70" s="12"/>
      <c r="S70" s="11"/>
      <c r="T70" s="11"/>
      <c r="U70" s="11"/>
      <c r="V70" s="11"/>
    </row>
    <row r="71" spans="1:22">
      <c r="A71" s="28"/>
      <c r="B71" s="34"/>
      <c r="C71" s="35"/>
      <c r="D71" s="41"/>
      <c r="E71" s="31"/>
      <c r="F71" s="34"/>
      <c r="G71" s="29"/>
      <c r="H71" s="33"/>
      <c r="I71" s="33"/>
      <c r="J71" s="33"/>
      <c r="K71" s="11"/>
      <c r="L71" s="11"/>
      <c r="M71" s="11"/>
      <c r="N71" s="11"/>
      <c r="O71" s="12"/>
      <c r="P71" s="12"/>
      <c r="Q71" s="12"/>
      <c r="R71" s="12"/>
      <c r="S71" s="11"/>
      <c r="T71" s="11"/>
      <c r="U71" s="11"/>
      <c r="V71" s="11"/>
    </row>
    <row r="72" spans="1:22">
      <c r="A72" s="28"/>
      <c r="B72" s="37"/>
      <c r="C72" s="38"/>
      <c r="D72" s="41"/>
      <c r="E72" s="39"/>
      <c r="F72" s="37"/>
      <c r="G72" s="40"/>
      <c r="H72" s="33"/>
      <c r="I72" s="33"/>
      <c r="J72" s="33"/>
      <c r="K72" s="11"/>
      <c r="L72" s="11"/>
      <c r="M72" s="11"/>
      <c r="N72" s="11"/>
      <c r="O72" s="12"/>
      <c r="P72" s="12"/>
      <c r="Q72" s="12"/>
      <c r="R72" s="12"/>
      <c r="S72" s="11"/>
      <c r="T72" s="11"/>
      <c r="U72" s="11"/>
      <c r="V72" s="11"/>
    </row>
    <row r="73" spans="1:22">
      <c r="A73" s="28"/>
      <c r="B73" s="34"/>
      <c r="C73" s="35"/>
      <c r="D73" s="41"/>
      <c r="E73" s="31"/>
      <c r="F73" s="34"/>
      <c r="G73" s="29"/>
      <c r="H73" s="33"/>
      <c r="I73" s="33"/>
      <c r="J73" s="33"/>
      <c r="K73" s="11"/>
      <c r="L73" s="11"/>
      <c r="M73" s="11"/>
      <c r="N73" s="11"/>
      <c r="O73" s="12"/>
      <c r="P73" s="12"/>
      <c r="Q73" s="12"/>
      <c r="R73" s="12"/>
      <c r="S73" s="11"/>
      <c r="T73" s="11"/>
      <c r="U73" s="11"/>
      <c r="V73" s="11"/>
    </row>
    <row r="74" spans="1:22">
      <c r="A74" s="28"/>
      <c r="B74" s="34"/>
      <c r="C74" s="35"/>
      <c r="D74" s="41"/>
      <c r="E74" s="31"/>
      <c r="F74" s="34"/>
      <c r="G74" s="29"/>
      <c r="H74" s="33"/>
      <c r="I74" s="33"/>
      <c r="J74" s="33"/>
      <c r="K74" s="11"/>
      <c r="L74" s="11"/>
      <c r="M74" s="11"/>
      <c r="N74" s="11"/>
      <c r="O74" s="12"/>
      <c r="P74" s="12"/>
      <c r="Q74" s="12"/>
      <c r="R74" s="12"/>
      <c r="S74" s="11"/>
      <c r="T74" s="11"/>
      <c r="U74" s="11"/>
      <c r="V74" s="11"/>
    </row>
    <row r="75" spans="1:22">
      <c r="A75" s="28"/>
      <c r="B75" s="34"/>
      <c r="C75" s="35"/>
      <c r="D75" s="41"/>
      <c r="E75" s="31"/>
      <c r="F75" s="34"/>
      <c r="G75" s="29"/>
      <c r="H75" s="33"/>
      <c r="I75" s="33"/>
      <c r="J75" s="33"/>
      <c r="K75" s="11"/>
      <c r="L75" s="11"/>
      <c r="M75" s="11"/>
      <c r="N75" s="11"/>
      <c r="O75" s="12"/>
      <c r="P75" s="12"/>
      <c r="Q75" s="12"/>
      <c r="R75" s="12"/>
      <c r="S75" s="11"/>
      <c r="T75" s="11"/>
      <c r="U75" s="11"/>
      <c r="V75" s="11"/>
    </row>
    <row r="76" spans="1:22">
      <c r="A76" s="28"/>
      <c r="B76" s="34"/>
      <c r="C76" s="35"/>
      <c r="D76" s="41"/>
      <c r="E76" s="31"/>
      <c r="F76" s="34"/>
      <c r="G76" s="29"/>
      <c r="H76" s="33"/>
      <c r="I76" s="33"/>
      <c r="J76" s="33"/>
      <c r="K76" s="11"/>
      <c r="L76" s="11"/>
      <c r="M76" s="11"/>
      <c r="N76" s="11"/>
      <c r="O76" s="12"/>
      <c r="P76" s="12"/>
      <c r="Q76" s="12"/>
      <c r="R76" s="12"/>
      <c r="S76" s="11"/>
      <c r="T76" s="11"/>
      <c r="U76" s="11"/>
      <c r="V76" s="11"/>
    </row>
    <row r="77" spans="1:22">
      <c r="A77" s="28"/>
      <c r="B77" s="34"/>
      <c r="C77" s="35"/>
      <c r="D77" s="41"/>
      <c r="E77" s="31"/>
      <c r="F77" s="34"/>
      <c r="G77" s="29"/>
      <c r="H77" s="33"/>
      <c r="I77" s="33"/>
      <c r="J77" s="33"/>
      <c r="K77" s="11"/>
      <c r="L77" s="11"/>
      <c r="M77" s="11"/>
      <c r="N77" s="11"/>
      <c r="O77" s="12"/>
      <c r="P77" s="12"/>
      <c r="Q77" s="12"/>
      <c r="R77" s="12"/>
      <c r="S77" s="11"/>
      <c r="T77" s="11"/>
      <c r="U77" s="11"/>
      <c r="V77" s="11"/>
    </row>
    <row r="78" spans="1:22">
      <c r="A78" s="28"/>
      <c r="B78" s="37"/>
      <c r="C78" s="38"/>
      <c r="D78" s="41"/>
      <c r="E78" s="39"/>
      <c r="F78" s="37"/>
      <c r="G78" s="40"/>
      <c r="H78" s="33"/>
      <c r="I78" s="33"/>
      <c r="J78" s="33"/>
      <c r="K78" s="11"/>
      <c r="L78" s="11"/>
      <c r="M78" s="11"/>
      <c r="N78" s="11"/>
      <c r="O78" s="12"/>
      <c r="P78" s="12"/>
      <c r="Q78" s="12"/>
      <c r="R78" s="12"/>
      <c r="S78" s="11"/>
      <c r="T78" s="11"/>
      <c r="U78" s="11"/>
      <c r="V78" s="11"/>
    </row>
    <row r="79" spans="1:22">
      <c r="A79" s="63"/>
      <c r="B79" s="64" t="s">
        <v>42</v>
      </c>
      <c r="C79" s="65" t="s">
        <v>43</v>
      </c>
      <c r="D79" s="66" t="s">
        <v>44</v>
      </c>
      <c r="E79" s="61" t="s">
        <v>45</v>
      </c>
      <c r="F79" s="34"/>
      <c r="G79" s="29"/>
      <c r="H79" s="33"/>
      <c r="I79" s="33"/>
      <c r="J79" s="33"/>
      <c r="K79" s="11"/>
      <c r="L79" s="11"/>
      <c r="M79" s="11"/>
      <c r="N79" s="11"/>
      <c r="O79" s="12"/>
      <c r="P79" s="12"/>
      <c r="Q79" s="12"/>
      <c r="R79" s="12"/>
      <c r="S79" s="11"/>
      <c r="T79" s="11"/>
      <c r="U79" s="11"/>
      <c r="V79" s="11"/>
    </row>
    <row r="80" spans="1:22" ht="15">
      <c r="A80" s="59" t="s">
        <v>30</v>
      </c>
      <c r="B80" s="60">
        <v>3.79</v>
      </c>
      <c r="C80" s="68">
        <v>2638</v>
      </c>
      <c r="D80" s="60">
        <f>C80*B80</f>
        <v>9998.02</v>
      </c>
      <c r="E80" s="58"/>
      <c r="F80" s="34"/>
      <c r="G80" s="29"/>
      <c r="H80" s="33"/>
      <c r="I80" s="33"/>
      <c r="J80" s="33"/>
      <c r="K80" s="11"/>
      <c r="L80" s="11"/>
      <c r="M80" s="11"/>
      <c r="N80" s="11"/>
      <c r="O80" s="12"/>
      <c r="P80" s="12"/>
      <c r="Q80" s="12"/>
      <c r="R80" s="12"/>
      <c r="S80" s="11"/>
      <c r="T80" s="11"/>
      <c r="U80" s="11"/>
      <c r="V80" s="11"/>
    </row>
    <row r="81" spans="1:22" ht="15">
      <c r="A81" s="59" t="s">
        <v>29</v>
      </c>
      <c r="B81" s="60">
        <v>2.5099999999999998</v>
      </c>
      <c r="C81" s="68">
        <v>3984</v>
      </c>
      <c r="D81" s="60">
        <f t="shared" ref="D81:D97" si="3">C81*B81</f>
        <v>9999.8399999999983</v>
      </c>
      <c r="E81" s="58"/>
      <c r="F81" s="34"/>
      <c r="G81" s="29"/>
      <c r="H81" s="33"/>
      <c r="I81" s="33"/>
      <c r="J81" s="33"/>
      <c r="K81" s="11"/>
      <c r="L81" s="11"/>
      <c r="M81" s="11"/>
      <c r="N81" s="11"/>
      <c r="O81" s="12"/>
      <c r="P81" s="12"/>
      <c r="Q81" s="12"/>
      <c r="R81" s="12"/>
      <c r="S81" s="11"/>
      <c r="T81" s="11"/>
      <c r="U81" s="11"/>
      <c r="V81" s="11"/>
    </row>
    <row r="82" spans="1:22" ht="15">
      <c r="A82" s="59" t="s">
        <v>28</v>
      </c>
      <c r="B82" s="60">
        <v>6.48</v>
      </c>
      <c r="C82" s="68">
        <v>1543</v>
      </c>
      <c r="D82" s="60">
        <f t="shared" si="3"/>
        <v>9998.6400000000012</v>
      </c>
      <c r="E82" s="58"/>
      <c r="F82" s="34"/>
      <c r="G82" s="29"/>
      <c r="H82" s="33"/>
      <c r="I82" s="33"/>
      <c r="J82" s="33"/>
      <c r="K82" s="11"/>
      <c r="L82" s="11"/>
      <c r="M82" s="11"/>
      <c r="N82" s="11"/>
      <c r="O82" s="12"/>
      <c r="P82" s="12"/>
      <c r="Q82" s="12"/>
      <c r="R82" s="12"/>
      <c r="S82" s="11"/>
      <c r="T82" s="11"/>
      <c r="U82" s="11"/>
      <c r="V82" s="11"/>
    </row>
    <row r="83" spans="1:22" ht="15">
      <c r="A83" s="59" t="s">
        <v>27</v>
      </c>
      <c r="B83" s="60">
        <v>2.8</v>
      </c>
      <c r="C83" s="68">
        <v>3571</v>
      </c>
      <c r="D83" s="60">
        <f t="shared" si="3"/>
        <v>9998.7999999999993</v>
      </c>
      <c r="E83" s="61"/>
      <c r="F83" s="37"/>
      <c r="G83" s="40"/>
      <c r="H83" s="33"/>
      <c r="I83" s="33"/>
      <c r="J83" s="33"/>
      <c r="K83" s="11"/>
      <c r="L83" s="11"/>
      <c r="M83" s="11"/>
      <c r="N83" s="11"/>
      <c r="O83" s="12"/>
      <c r="P83" s="12"/>
      <c r="Q83" s="12"/>
      <c r="R83" s="12"/>
      <c r="S83" s="11"/>
      <c r="T83" s="11"/>
      <c r="U83" s="11"/>
      <c r="V83" s="11"/>
    </row>
    <row r="84" spans="1:22" ht="15">
      <c r="A84" s="59" t="s">
        <v>26</v>
      </c>
      <c r="B84" s="60">
        <v>4.3600000000000003</v>
      </c>
      <c r="C84" s="68">
        <v>2293</v>
      </c>
      <c r="D84" s="60">
        <f t="shared" si="3"/>
        <v>9997.4800000000014</v>
      </c>
      <c r="E84" s="58"/>
      <c r="F84" s="34"/>
      <c r="G84" s="29"/>
      <c r="H84" s="33"/>
      <c r="I84" s="33"/>
      <c r="J84" s="33"/>
      <c r="K84" s="11"/>
      <c r="L84" s="11"/>
      <c r="M84" s="11"/>
      <c r="N84" s="11"/>
      <c r="O84" s="12"/>
      <c r="P84" s="12"/>
      <c r="Q84" s="12"/>
      <c r="R84" s="12"/>
      <c r="S84" s="11"/>
      <c r="T84" s="11"/>
      <c r="U84" s="11"/>
      <c r="V84" s="11"/>
    </row>
    <row r="85" spans="1:22" ht="15">
      <c r="A85" s="59" t="s">
        <v>25</v>
      </c>
      <c r="B85" s="60">
        <v>2.59</v>
      </c>
      <c r="C85" s="68">
        <v>3861</v>
      </c>
      <c r="D85" s="60">
        <f t="shared" si="3"/>
        <v>9999.99</v>
      </c>
      <c r="E85" s="58"/>
      <c r="F85" s="34"/>
      <c r="G85" s="29"/>
      <c r="H85" s="33"/>
      <c r="I85" s="33"/>
      <c r="J85" s="33"/>
      <c r="K85" s="11"/>
      <c r="L85" s="11"/>
      <c r="M85" s="11"/>
      <c r="N85" s="11"/>
      <c r="O85" s="12"/>
      <c r="P85" s="12"/>
      <c r="Q85" s="12"/>
      <c r="R85" s="12"/>
      <c r="S85" s="11"/>
      <c r="T85" s="11"/>
      <c r="U85" s="11"/>
      <c r="V85" s="11"/>
    </row>
    <row r="86" spans="1:22" ht="15">
      <c r="A86" s="59" t="s">
        <v>24</v>
      </c>
      <c r="B86" s="60">
        <v>3.48</v>
      </c>
      <c r="C86" s="68">
        <v>2873</v>
      </c>
      <c r="D86" s="60">
        <f t="shared" si="3"/>
        <v>9998.0399999999991</v>
      </c>
      <c r="E86" s="58"/>
      <c r="F86" s="34"/>
      <c r="G86" s="29"/>
      <c r="H86" s="33"/>
      <c r="I86" s="33"/>
      <c r="J86" s="33"/>
      <c r="K86" s="11"/>
      <c r="L86" s="11"/>
      <c r="M86" s="11"/>
      <c r="N86" s="11"/>
      <c r="O86" s="12"/>
      <c r="P86" s="12"/>
      <c r="Q86" s="12"/>
      <c r="R86" s="12"/>
      <c r="S86" s="11"/>
      <c r="T86" s="11"/>
      <c r="U86" s="11"/>
      <c r="V86" s="11"/>
    </row>
    <row r="87" spans="1:22" ht="15">
      <c r="A87" s="59" t="s">
        <v>23</v>
      </c>
      <c r="B87" s="60">
        <v>6.26</v>
      </c>
      <c r="C87" s="68">
        <v>1597</v>
      </c>
      <c r="D87" s="60">
        <f t="shared" si="3"/>
        <v>9997.2199999999993</v>
      </c>
      <c r="E87" s="58"/>
      <c r="F87" s="34"/>
      <c r="G87" s="29"/>
      <c r="H87" s="33"/>
      <c r="I87" s="33"/>
      <c r="J87" s="27"/>
      <c r="K87" s="11"/>
      <c r="L87" s="11"/>
      <c r="M87" s="11"/>
      <c r="N87" s="11"/>
      <c r="O87" s="12"/>
      <c r="P87" s="12"/>
      <c r="Q87" s="12"/>
      <c r="R87" s="12"/>
      <c r="S87" s="11"/>
      <c r="T87" s="11"/>
      <c r="U87" s="11"/>
      <c r="V87" s="11"/>
    </row>
    <row r="88" spans="1:22" ht="15">
      <c r="A88" s="59" t="s">
        <v>22</v>
      </c>
      <c r="B88" s="60">
        <v>17.34</v>
      </c>
      <c r="C88" s="68">
        <v>576</v>
      </c>
      <c r="D88" s="60">
        <f t="shared" si="3"/>
        <v>9987.84</v>
      </c>
      <c r="E88" s="58"/>
      <c r="F88" s="34"/>
      <c r="G88" s="29"/>
      <c r="H88" s="33"/>
      <c r="I88" s="33"/>
      <c r="J88" s="11"/>
      <c r="K88" s="11"/>
      <c r="L88" s="11"/>
      <c r="M88" s="11"/>
      <c r="N88" s="11"/>
      <c r="O88" s="12"/>
      <c r="P88" s="12"/>
      <c r="Q88" s="12"/>
      <c r="R88" s="12"/>
      <c r="S88" s="11"/>
      <c r="T88" s="11"/>
      <c r="U88" s="11"/>
      <c r="V88" s="11"/>
    </row>
    <row r="89" spans="1:22" ht="15">
      <c r="A89" s="59" t="s">
        <v>21</v>
      </c>
      <c r="B89" s="60">
        <v>1.47</v>
      </c>
      <c r="C89" s="68">
        <v>6802</v>
      </c>
      <c r="D89" s="60">
        <f t="shared" si="3"/>
        <v>9998.94</v>
      </c>
      <c r="E89" s="58"/>
      <c r="F89" s="34"/>
      <c r="G89" s="29"/>
      <c r="H89" s="33"/>
      <c r="I89" s="33"/>
      <c r="J89" s="11"/>
      <c r="K89" s="11"/>
      <c r="L89" s="11"/>
      <c r="M89" s="11"/>
      <c r="N89" s="11"/>
      <c r="O89" s="12"/>
      <c r="P89" s="12"/>
      <c r="Q89" s="12"/>
      <c r="R89" s="12"/>
      <c r="S89" s="11"/>
      <c r="T89" s="11"/>
      <c r="U89" s="11"/>
      <c r="V89" s="11"/>
    </row>
    <row r="90" spans="1:22" ht="15">
      <c r="A90" s="59" t="s">
        <v>20</v>
      </c>
      <c r="B90" s="60">
        <v>1.855</v>
      </c>
      <c r="C90" s="68">
        <v>5390</v>
      </c>
      <c r="D90" s="60">
        <f t="shared" si="3"/>
        <v>9998.4500000000007</v>
      </c>
      <c r="E90" s="58"/>
      <c r="F90" s="34"/>
      <c r="G90" s="29"/>
      <c r="H90" s="33"/>
      <c r="I90" s="33"/>
      <c r="J90" s="11"/>
      <c r="K90" s="11"/>
      <c r="L90" s="11"/>
      <c r="M90" s="11"/>
      <c r="N90" s="11"/>
      <c r="O90" s="12"/>
      <c r="P90" s="12"/>
      <c r="Q90" s="12"/>
      <c r="R90" s="12"/>
      <c r="S90" s="11"/>
      <c r="T90" s="11"/>
      <c r="U90" s="11"/>
      <c r="V90" s="11"/>
    </row>
    <row r="91" spans="1:22" ht="15">
      <c r="A91" s="59" t="s">
        <v>19</v>
      </c>
      <c r="B91" s="60">
        <v>1.86</v>
      </c>
      <c r="C91" s="68">
        <v>5376</v>
      </c>
      <c r="D91" s="60">
        <f t="shared" si="3"/>
        <v>9999.36</v>
      </c>
      <c r="E91" s="62"/>
      <c r="F91" s="11"/>
      <c r="G91" s="11"/>
      <c r="H91" s="27"/>
      <c r="I91" s="27"/>
      <c r="J91" s="11"/>
      <c r="K91" s="11"/>
      <c r="L91" s="11"/>
      <c r="M91" s="11"/>
      <c r="N91" s="11"/>
      <c r="O91" s="12"/>
      <c r="P91" s="12"/>
      <c r="Q91" s="12"/>
      <c r="R91" s="12"/>
      <c r="S91" s="11"/>
      <c r="T91" s="11"/>
      <c r="U91" s="11"/>
      <c r="V91" s="11"/>
    </row>
    <row r="92" spans="1:22" ht="15">
      <c r="A92" s="59" t="s">
        <v>18</v>
      </c>
      <c r="B92" s="60">
        <v>19.62</v>
      </c>
      <c r="C92" s="68">
        <v>509</v>
      </c>
      <c r="D92" s="60">
        <f t="shared" si="3"/>
        <v>9986.58</v>
      </c>
      <c r="E92" s="62"/>
      <c r="F92" s="11"/>
      <c r="G92" s="11"/>
      <c r="H92" s="11"/>
      <c r="I92" s="11"/>
      <c r="J92" s="11"/>
      <c r="K92" s="11"/>
      <c r="L92" s="11"/>
      <c r="M92" s="11"/>
      <c r="N92" s="11"/>
      <c r="O92" s="12"/>
      <c r="P92" s="12"/>
      <c r="Q92" s="12"/>
      <c r="R92" s="12"/>
      <c r="S92" s="11"/>
      <c r="T92" s="11"/>
      <c r="U92" s="11"/>
      <c r="V92" s="11"/>
    </row>
    <row r="93" spans="1:22" ht="15">
      <c r="A93" s="59" t="s">
        <v>17</v>
      </c>
      <c r="B93" s="60">
        <v>63.79</v>
      </c>
      <c r="C93" s="68">
        <v>156</v>
      </c>
      <c r="D93" s="60">
        <f t="shared" si="3"/>
        <v>9951.24</v>
      </c>
      <c r="E93" s="62"/>
      <c r="F93" s="11"/>
      <c r="G93" s="11"/>
      <c r="H93" s="11"/>
      <c r="I93" s="11"/>
      <c r="J93" s="11"/>
      <c r="K93" s="11"/>
      <c r="L93" s="11"/>
      <c r="M93" s="11"/>
      <c r="N93" s="11"/>
      <c r="O93" s="12"/>
      <c r="P93" s="12"/>
      <c r="Q93" s="12"/>
      <c r="R93" s="12"/>
      <c r="S93" s="11"/>
      <c r="T93" s="11"/>
      <c r="U93" s="11"/>
      <c r="V93" s="11"/>
    </row>
    <row r="94" spans="1:22" ht="15">
      <c r="A94" s="59" t="s">
        <v>16</v>
      </c>
      <c r="B94" s="60">
        <v>5.72</v>
      </c>
      <c r="C94" s="68">
        <v>1748</v>
      </c>
      <c r="D94" s="60">
        <f t="shared" si="3"/>
        <v>9998.56</v>
      </c>
      <c r="E94" s="62"/>
      <c r="F94" s="11"/>
      <c r="G94" s="11"/>
      <c r="H94" s="11"/>
      <c r="I94" s="11"/>
      <c r="J94" s="11"/>
      <c r="K94" s="11"/>
      <c r="L94" s="11"/>
      <c r="M94" s="11"/>
      <c r="N94" s="11"/>
      <c r="O94" s="12"/>
      <c r="P94" s="12"/>
      <c r="Q94" s="12"/>
      <c r="R94" s="12"/>
      <c r="S94" s="11"/>
      <c r="T94" s="11"/>
      <c r="U94" s="11"/>
      <c r="V94" s="11"/>
    </row>
    <row r="95" spans="1:22" ht="15">
      <c r="A95" s="59" t="s">
        <v>15</v>
      </c>
      <c r="B95" s="60">
        <v>1.425</v>
      </c>
      <c r="C95" s="68">
        <v>7017</v>
      </c>
      <c r="D95" s="60">
        <f t="shared" si="3"/>
        <v>9999.2250000000004</v>
      </c>
      <c r="E95" s="62"/>
      <c r="F95" s="11"/>
      <c r="G95" s="11"/>
      <c r="H95" s="11"/>
      <c r="I95" s="11"/>
      <c r="J95" s="11"/>
      <c r="K95" s="11"/>
      <c r="L95" s="11"/>
      <c r="M95" s="11"/>
    </row>
    <row r="96" spans="1:22" ht="15">
      <c r="A96" s="59" t="s">
        <v>14</v>
      </c>
      <c r="B96" s="60">
        <v>10.46</v>
      </c>
      <c r="C96" s="68">
        <v>956</v>
      </c>
      <c r="D96" s="60">
        <f t="shared" si="3"/>
        <v>9999.76</v>
      </c>
      <c r="E96" s="62"/>
      <c r="F96" s="11"/>
      <c r="G96" s="11"/>
      <c r="H96" s="11"/>
      <c r="I96" s="11"/>
      <c r="J96" s="11"/>
      <c r="K96" s="11"/>
      <c r="L96" s="11"/>
      <c r="M96" s="11"/>
    </row>
    <row r="97" spans="1:13" ht="15">
      <c r="A97" s="59" t="s">
        <v>12</v>
      </c>
      <c r="B97" s="60">
        <v>35.19</v>
      </c>
      <c r="C97" s="68">
        <v>284</v>
      </c>
      <c r="D97" s="60">
        <f t="shared" si="3"/>
        <v>9993.9599999999991</v>
      </c>
      <c r="E97" s="62"/>
      <c r="F97" s="11"/>
      <c r="G97" s="11"/>
      <c r="H97" s="11"/>
      <c r="I97" s="11"/>
      <c r="J97" s="11"/>
      <c r="K97" s="11"/>
      <c r="L97" s="11"/>
      <c r="M97" s="11"/>
    </row>
    <row r="98" spans="1:13">
      <c r="A98" s="11"/>
      <c r="B98" s="11"/>
      <c r="C98" s="11"/>
      <c r="D98" s="67">
        <f>SUM(D80:D97)</f>
        <v>179901.94500000001</v>
      </c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5">
      <c r="A99" s="11"/>
      <c r="B99" s="11"/>
      <c r="C99" s="11"/>
      <c r="D99" s="60">
        <v>360</v>
      </c>
      <c r="E99" s="11"/>
      <c r="F99" s="11"/>
      <c r="G99" s="11"/>
      <c r="H99" s="11"/>
      <c r="I99" s="11"/>
      <c r="J99" s="11"/>
      <c r="K99" s="11"/>
      <c r="L99" s="11"/>
      <c r="M99" s="11"/>
    </row>
    <row r="100" spans="1:13">
      <c r="D100" s="25">
        <f>D98+D99</f>
        <v>180261.94500000001</v>
      </c>
    </row>
  </sheetData>
  <pageMargins left="0.75" right="0.75" top="1" bottom="1" header="0.5" footer="0.5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E19" sqref="E19"/>
    </sheetView>
  </sheetViews>
  <sheetFormatPr baseColWidth="10" defaultRowHeight="15" x14ac:dyDescent="0"/>
  <sheetData>
    <row r="1" spans="1:11">
      <c r="A1" t="s">
        <v>41</v>
      </c>
      <c r="B1" t="s">
        <v>40</v>
      </c>
      <c r="C1" t="s">
        <v>39</v>
      </c>
      <c r="D1" t="s">
        <v>38</v>
      </c>
      <c r="E1" t="s">
        <v>37</v>
      </c>
      <c r="F1" t="s">
        <v>36</v>
      </c>
      <c r="G1" t="s">
        <v>35</v>
      </c>
      <c r="H1" t="s">
        <v>34</v>
      </c>
      <c r="I1" t="s">
        <v>33</v>
      </c>
      <c r="J1" t="s">
        <v>32</v>
      </c>
      <c r="K1" t="s">
        <v>31</v>
      </c>
    </row>
    <row r="2" spans="1:11">
      <c r="A2" t="s">
        <v>13</v>
      </c>
      <c r="B2" t="s">
        <v>30</v>
      </c>
      <c r="C2">
        <v>3.78</v>
      </c>
      <c r="D2">
        <v>3.83</v>
      </c>
      <c r="E2">
        <v>3.79</v>
      </c>
      <c r="F2">
        <v>0.08</v>
      </c>
      <c r="G2">
        <v>2.16</v>
      </c>
      <c r="H2">
        <v>3.74</v>
      </c>
      <c r="I2">
        <v>3.87</v>
      </c>
      <c r="J2">
        <v>3.73</v>
      </c>
      <c r="K2">
        <v>3965666</v>
      </c>
    </row>
    <row r="3" spans="1:11">
      <c r="A3" t="s">
        <v>13</v>
      </c>
      <c r="B3" t="s">
        <v>29</v>
      </c>
      <c r="C3">
        <v>2.1800000000000002</v>
      </c>
      <c r="D3">
        <v>2.54</v>
      </c>
      <c r="E3">
        <v>2.5099999999999998</v>
      </c>
      <c r="F3">
        <v>0</v>
      </c>
      <c r="G3">
        <v>0</v>
      </c>
      <c r="H3">
        <v>2.5099999999999998</v>
      </c>
      <c r="I3">
        <v>2.5099999999999998</v>
      </c>
      <c r="J3">
        <v>2.4900000000000002</v>
      </c>
      <c r="K3">
        <v>12603</v>
      </c>
    </row>
    <row r="4" spans="1:11">
      <c r="A4" t="s">
        <v>13</v>
      </c>
      <c r="B4" t="s">
        <v>28</v>
      </c>
      <c r="C4">
        <v>6.45</v>
      </c>
      <c r="D4">
        <v>6.53</v>
      </c>
      <c r="E4">
        <v>6.48</v>
      </c>
      <c r="F4">
        <v>0.26</v>
      </c>
      <c r="G4">
        <v>4.18</v>
      </c>
      <c r="H4">
        <v>6.33</v>
      </c>
      <c r="I4">
        <v>6.52</v>
      </c>
      <c r="J4">
        <v>6.28</v>
      </c>
      <c r="K4">
        <v>13197900</v>
      </c>
    </row>
    <row r="5" spans="1:11">
      <c r="A5" t="s">
        <v>13</v>
      </c>
      <c r="B5" t="s">
        <v>27</v>
      </c>
      <c r="C5">
        <v>2.76</v>
      </c>
      <c r="D5">
        <v>2.87</v>
      </c>
      <c r="E5">
        <v>2.8</v>
      </c>
      <c r="F5">
        <v>0.02</v>
      </c>
      <c r="G5">
        <v>0.72</v>
      </c>
      <c r="H5">
        <v>2.78</v>
      </c>
      <c r="I5">
        <v>2.81</v>
      </c>
      <c r="J5">
        <v>2.78</v>
      </c>
      <c r="K5">
        <v>834264</v>
      </c>
    </row>
    <row r="6" spans="1:11">
      <c r="A6" t="s">
        <v>13</v>
      </c>
      <c r="B6" t="s">
        <v>26</v>
      </c>
      <c r="C6">
        <v>4.3499999999999996</v>
      </c>
      <c r="D6">
        <v>4.42</v>
      </c>
      <c r="E6">
        <v>4.3600000000000003</v>
      </c>
      <c r="F6">
        <v>0.16</v>
      </c>
      <c r="G6">
        <v>3.81</v>
      </c>
      <c r="H6">
        <v>4.25</v>
      </c>
      <c r="I6">
        <v>4.41</v>
      </c>
      <c r="J6">
        <v>4.2300000000000004</v>
      </c>
      <c r="K6">
        <v>2159314</v>
      </c>
    </row>
    <row r="7" spans="1:11">
      <c r="A7" t="s">
        <v>13</v>
      </c>
      <c r="B7" t="s">
        <v>25</v>
      </c>
      <c r="C7">
        <v>2.59</v>
      </c>
      <c r="D7">
        <v>2.6</v>
      </c>
      <c r="E7">
        <v>2.59</v>
      </c>
      <c r="F7">
        <v>0.14000000000000001</v>
      </c>
      <c r="G7">
        <v>5.71</v>
      </c>
      <c r="H7">
        <v>2.5</v>
      </c>
      <c r="I7">
        <v>2.62</v>
      </c>
      <c r="J7">
        <v>2.4700000000000002</v>
      </c>
      <c r="K7">
        <v>27771194</v>
      </c>
    </row>
    <row r="8" spans="1:11">
      <c r="A8" t="s">
        <v>13</v>
      </c>
      <c r="B8" t="s">
        <v>24</v>
      </c>
      <c r="C8">
        <v>3.47</v>
      </c>
      <c r="D8">
        <v>3.5</v>
      </c>
      <c r="E8">
        <v>3.48</v>
      </c>
      <c r="F8">
        <v>0.1</v>
      </c>
      <c r="G8">
        <v>2.96</v>
      </c>
      <c r="H8">
        <v>3.45</v>
      </c>
      <c r="I8">
        <v>3.52</v>
      </c>
      <c r="J8">
        <v>3.45</v>
      </c>
      <c r="K8">
        <v>1307266</v>
      </c>
    </row>
    <row r="9" spans="1:11">
      <c r="A9" t="s">
        <v>13</v>
      </c>
      <c r="B9" t="s">
        <v>23</v>
      </c>
      <c r="C9">
        <v>6.25</v>
      </c>
      <c r="D9">
        <v>6.28</v>
      </c>
      <c r="E9">
        <v>6.26</v>
      </c>
      <c r="F9">
        <v>0.08</v>
      </c>
      <c r="G9">
        <v>1.29</v>
      </c>
      <c r="H9">
        <v>6.24</v>
      </c>
      <c r="I9">
        <v>6.28</v>
      </c>
      <c r="J9">
        <v>6.1950000000000003</v>
      </c>
      <c r="K9">
        <v>10104719</v>
      </c>
    </row>
    <row r="10" spans="1:11">
      <c r="A10" t="s">
        <v>13</v>
      </c>
      <c r="B10" t="s">
        <v>22</v>
      </c>
      <c r="C10">
        <v>17.239999999999998</v>
      </c>
      <c r="D10">
        <v>17.489999999999998</v>
      </c>
      <c r="E10">
        <v>17.34</v>
      </c>
      <c r="F10">
        <v>0.34</v>
      </c>
      <c r="G10">
        <v>2</v>
      </c>
      <c r="H10">
        <v>17.16</v>
      </c>
      <c r="I10">
        <v>17.47</v>
      </c>
      <c r="J10">
        <v>17.100000000000001</v>
      </c>
      <c r="K10">
        <v>569091</v>
      </c>
    </row>
    <row r="11" spans="1:11">
      <c r="A11" t="s">
        <v>13</v>
      </c>
      <c r="B11" t="s">
        <v>21</v>
      </c>
      <c r="C11">
        <v>1.4650000000000001</v>
      </c>
      <c r="D11">
        <v>1.4750000000000001</v>
      </c>
      <c r="E11">
        <v>1.47</v>
      </c>
      <c r="F11">
        <v>5.0000000000000001E-3</v>
      </c>
      <c r="G11">
        <v>0.34</v>
      </c>
      <c r="H11">
        <v>1.4750000000000001</v>
      </c>
      <c r="I11">
        <v>1.502</v>
      </c>
      <c r="J11">
        <v>1.4550000000000001</v>
      </c>
      <c r="K11">
        <v>9305738</v>
      </c>
    </row>
    <row r="12" spans="1:11">
      <c r="A12" t="s">
        <v>13</v>
      </c>
      <c r="B12" t="s">
        <v>20</v>
      </c>
      <c r="C12">
        <v>1.85</v>
      </c>
      <c r="D12">
        <v>1.855</v>
      </c>
      <c r="E12">
        <v>1.855</v>
      </c>
      <c r="F12">
        <v>0.04</v>
      </c>
      <c r="G12">
        <v>2.2000000000000002</v>
      </c>
      <c r="H12">
        <v>1.85</v>
      </c>
      <c r="I12">
        <v>1.86</v>
      </c>
      <c r="J12">
        <v>1.84</v>
      </c>
      <c r="K12">
        <v>2653875</v>
      </c>
    </row>
    <row r="13" spans="1:11">
      <c r="A13" t="s">
        <v>13</v>
      </c>
      <c r="B13" t="s">
        <v>19</v>
      </c>
      <c r="C13">
        <v>1.855</v>
      </c>
      <c r="D13">
        <v>1.865</v>
      </c>
      <c r="E13">
        <v>1.86</v>
      </c>
      <c r="F13">
        <v>0.04</v>
      </c>
      <c r="G13">
        <v>2.2000000000000002</v>
      </c>
      <c r="H13">
        <v>1.9</v>
      </c>
      <c r="I13">
        <v>1.9</v>
      </c>
      <c r="J13">
        <v>1.84</v>
      </c>
      <c r="K13">
        <v>1194542</v>
      </c>
    </row>
    <row r="14" spans="1:11">
      <c r="A14" t="s">
        <v>13</v>
      </c>
      <c r="B14" t="s">
        <v>18</v>
      </c>
      <c r="C14">
        <v>19.600000000000001</v>
      </c>
      <c r="D14">
        <v>19.649999999999999</v>
      </c>
      <c r="E14">
        <v>19.62</v>
      </c>
      <c r="F14">
        <v>0.55000000000000004</v>
      </c>
      <c r="G14">
        <v>2.88</v>
      </c>
      <c r="H14">
        <v>19.3</v>
      </c>
      <c r="I14">
        <v>19.829999999999998</v>
      </c>
      <c r="J14">
        <v>19.27</v>
      </c>
      <c r="K14">
        <v>2269158</v>
      </c>
    </row>
    <row r="15" spans="1:11">
      <c r="A15" t="s">
        <v>13</v>
      </c>
      <c r="B15" t="s">
        <v>17</v>
      </c>
      <c r="C15">
        <v>63.79</v>
      </c>
      <c r="D15">
        <v>63.8</v>
      </c>
      <c r="E15">
        <v>63.79</v>
      </c>
      <c r="F15">
        <v>3.89</v>
      </c>
      <c r="G15">
        <v>6.49</v>
      </c>
      <c r="H15">
        <v>62.9</v>
      </c>
      <c r="I15">
        <v>64.11</v>
      </c>
      <c r="J15">
        <v>61.85</v>
      </c>
      <c r="K15">
        <v>7988219</v>
      </c>
    </row>
    <row r="16" spans="1:11">
      <c r="A16" t="s">
        <v>13</v>
      </c>
      <c r="B16" t="s">
        <v>16</v>
      </c>
      <c r="C16">
        <v>5.6</v>
      </c>
      <c r="D16">
        <v>5.78</v>
      </c>
      <c r="E16">
        <v>5.72</v>
      </c>
      <c r="F16">
        <v>0.09</v>
      </c>
      <c r="G16">
        <v>1.6</v>
      </c>
      <c r="H16">
        <v>5.73</v>
      </c>
      <c r="I16">
        <v>5.78</v>
      </c>
      <c r="J16">
        <v>5.66</v>
      </c>
      <c r="K16">
        <v>641278</v>
      </c>
    </row>
    <row r="17" spans="1:11">
      <c r="A17" t="s">
        <v>13</v>
      </c>
      <c r="B17" t="s">
        <v>15</v>
      </c>
      <c r="C17">
        <v>1.415</v>
      </c>
      <c r="D17">
        <v>1.43</v>
      </c>
      <c r="E17">
        <v>1.425</v>
      </c>
      <c r="F17">
        <v>6.5000000000000002E-2</v>
      </c>
      <c r="G17">
        <v>4.78</v>
      </c>
      <c r="H17">
        <v>1.37</v>
      </c>
      <c r="I17">
        <v>1.4419999999999999</v>
      </c>
      <c r="J17">
        <v>1.37</v>
      </c>
      <c r="K17">
        <v>4094521</v>
      </c>
    </row>
    <row r="18" spans="1:11">
      <c r="A18" t="s">
        <v>13</v>
      </c>
      <c r="B18" t="s">
        <v>14</v>
      </c>
      <c r="C18">
        <v>10.39</v>
      </c>
      <c r="D18">
        <v>10.47</v>
      </c>
      <c r="E18">
        <v>10.46</v>
      </c>
      <c r="F18">
        <v>0.3</v>
      </c>
      <c r="G18">
        <v>2.95</v>
      </c>
      <c r="H18">
        <v>10.36</v>
      </c>
      <c r="I18">
        <v>10.46</v>
      </c>
      <c r="J18">
        <v>10.26</v>
      </c>
      <c r="K18">
        <v>1043030</v>
      </c>
    </row>
    <row r="19" spans="1:11">
      <c r="A19" t="s">
        <v>13</v>
      </c>
      <c r="B19" t="s">
        <v>12</v>
      </c>
      <c r="C19">
        <v>35.1</v>
      </c>
      <c r="D19">
        <v>35.19</v>
      </c>
      <c r="E19">
        <v>35.19</v>
      </c>
      <c r="F19">
        <v>1.35</v>
      </c>
      <c r="G19">
        <v>3.99</v>
      </c>
      <c r="H19">
        <v>34.380000000000003</v>
      </c>
      <c r="I19">
        <v>35.25</v>
      </c>
      <c r="J19">
        <v>34.119999999999997</v>
      </c>
      <c r="K19">
        <v>4973844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TWIRR</vt:lpstr>
      <vt:lpstr>Watchlist.csv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rick, sal &amp; kai mooney</dc:creator>
  <cp:lastModifiedBy>rick, sal &amp; kai mooney</cp:lastModifiedBy>
  <dcterms:created xsi:type="dcterms:W3CDTF">2015-02-01T04:39:07Z</dcterms:created>
  <dcterms:modified xsi:type="dcterms:W3CDTF">2015-02-14T05:57:03Z</dcterms:modified>
</cp:coreProperties>
</file>